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Лист1" sheetId="1" r:id="rId1"/>
    <sheet name="Лист2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B118" i="1" l="1"/>
  <c r="BC118" i="1" s="1"/>
  <c r="AZ118" i="1"/>
  <c r="AW118" i="1"/>
  <c r="AT118" i="1"/>
  <c r="BC117" i="1"/>
  <c r="BB117" i="1"/>
  <c r="AZ117" i="1"/>
  <c r="AW117" i="1"/>
  <c r="AT117" i="1"/>
  <c r="BB116" i="1"/>
  <c r="BC116" i="1" s="1"/>
  <c r="AZ116" i="1"/>
  <c r="AW116" i="1"/>
  <c r="AT116" i="1"/>
  <c r="BC115" i="1"/>
  <c r="BB115" i="1"/>
  <c r="AZ115" i="1"/>
  <c r="AZ124" i="1" s="1"/>
  <c r="AW115" i="1"/>
  <c r="AT115" i="1"/>
  <c r="AT124" i="1" s="1"/>
  <c r="BB114" i="1"/>
  <c r="BC114" i="1" s="1"/>
  <c r="AZ114" i="1"/>
  <c r="AW114" i="1"/>
  <c r="AT114" i="1"/>
  <c r="BC113" i="1"/>
  <c r="BB113" i="1"/>
  <c r="AZ113" i="1"/>
  <c r="AW113" i="1"/>
  <c r="AT113" i="1"/>
  <c r="BB112" i="1"/>
  <c r="BC112" i="1" s="1"/>
  <c r="AZ112" i="1"/>
  <c r="AW112" i="1"/>
  <c r="AT112" i="1"/>
  <c r="BC111" i="1"/>
  <c r="BB111" i="1"/>
  <c r="AZ111" i="1"/>
  <c r="AW111" i="1"/>
  <c r="AT111" i="1"/>
  <c r="BB110" i="1"/>
  <c r="BC110" i="1" s="1"/>
  <c r="AZ110" i="1"/>
  <c r="AW110" i="1"/>
  <c r="AT110" i="1"/>
  <c r="BC109" i="1"/>
  <c r="BB109" i="1"/>
  <c r="AZ109" i="1"/>
  <c r="AW109" i="1"/>
  <c r="AT109" i="1"/>
  <c r="BB108" i="1"/>
  <c r="BC108" i="1" s="1"/>
  <c r="AZ108" i="1"/>
  <c r="AW108" i="1"/>
  <c r="AT108" i="1"/>
  <c r="BC107" i="1"/>
  <c r="BB107" i="1"/>
  <c r="AZ107" i="1"/>
  <c r="AW107" i="1"/>
  <c r="AT107" i="1"/>
  <c r="BB106" i="1"/>
  <c r="BC106" i="1" s="1"/>
  <c r="AZ106" i="1"/>
  <c r="AW106" i="1"/>
  <c r="AT106" i="1"/>
  <c r="BC105" i="1"/>
  <c r="BB105" i="1"/>
  <c r="AZ105" i="1"/>
  <c r="AW105" i="1"/>
  <c r="AT105" i="1"/>
  <c r="BB104" i="1"/>
  <c r="BC104" i="1" s="1"/>
  <c r="AZ104" i="1"/>
  <c r="AW104" i="1"/>
  <c r="AT104" i="1"/>
  <c r="BC103" i="1"/>
  <c r="BB103" i="1"/>
  <c r="AZ103" i="1"/>
  <c r="AW103" i="1"/>
  <c r="AT103" i="1"/>
  <c r="BB102" i="1"/>
  <c r="BC102" i="1" s="1"/>
  <c r="AZ102" i="1"/>
  <c r="AW102" i="1"/>
  <c r="AT102" i="1"/>
  <c r="BC101" i="1"/>
  <c r="BB101" i="1"/>
  <c r="AZ101" i="1"/>
  <c r="AW101" i="1"/>
  <c r="AT101" i="1"/>
  <c r="BB100" i="1"/>
  <c r="BC100" i="1" s="1"/>
  <c r="AZ100" i="1"/>
  <c r="AW100" i="1"/>
  <c r="AT100" i="1"/>
  <c r="BC99" i="1"/>
  <c r="BB99" i="1"/>
  <c r="AZ99" i="1"/>
  <c r="AW99" i="1"/>
  <c r="AT99" i="1"/>
  <c r="BB98" i="1"/>
  <c r="BC98" i="1" s="1"/>
  <c r="AZ98" i="1"/>
  <c r="AW98" i="1"/>
  <c r="AT98" i="1"/>
  <c r="BC97" i="1"/>
  <c r="BB97" i="1"/>
  <c r="AZ97" i="1"/>
  <c r="AW97" i="1"/>
  <c r="AT97" i="1"/>
  <c r="BB96" i="1"/>
  <c r="BC96" i="1" s="1"/>
  <c r="AZ96" i="1"/>
  <c r="AW96" i="1"/>
  <c r="AT96" i="1"/>
  <c r="BC95" i="1"/>
  <c r="BB95" i="1"/>
  <c r="AZ95" i="1"/>
  <c r="AW95" i="1"/>
  <c r="AT95" i="1"/>
  <c r="BB94" i="1"/>
  <c r="BC94" i="1" s="1"/>
  <c r="AZ94" i="1"/>
  <c r="AW94" i="1"/>
  <c r="AT94" i="1"/>
  <c r="BC93" i="1"/>
  <c r="BB93" i="1"/>
  <c r="AZ93" i="1"/>
  <c r="AW93" i="1"/>
  <c r="AT93" i="1"/>
  <c r="BB92" i="1"/>
  <c r="BC92" i="1" s="1"/>
  <c r="AZ92" i="1"/>
  <c r="AW92" i="1"/>
  <c r="AT92" i="1"/>
  <c r="BC91" i="1"/>
  <c r="BB91" i="1"/>
  <c r="AZ91" i="1"/>
  <c r="AW91" i="1"/>
  <c r="AT91" i="1"/>
  <c r="BB90" i="1"/>
  <c r="BC90" i="1" s="1"/>
  <c r="AZ90" i="1"/>
  <c r="AW90" i="1"/>
  <c r="AT90" i="1"/>
  <c r="BC89" i="1"/>
  <c r="BB89" i="1"/>
  <c r="AZ89" i="1"/>
  <c r="AW89" i="1"/>
  <c r="AT89" i="1"/>
  <c r="BB88" i="1"/>
  <c r="BC88" i="1" s="1"/>
  <c r="AZ88" i="1"/>
  <c r="AW88" i="1"/>
  <c r="AT88" i="1"/>
  <c r="BC87" i="1"/>
  <c r="BB87" i="1"/>
  <c r="AZ87" i="1"/>
  <c r="AW87" i="1"/>
  <c r="AT87" i="1"/>
  <c r="BB86" i="1"/>
  <c r="BC86" i="1" s="1"/>
  <c r="AZ86" i="1"/>
  <c r="AW86" i="1"/>
  <c r="AT86" i="1"/>
  <c r="BC85" i="1"/>
  <c r="BB85" i="1"/>
  <c r="AZ85" i="1"/>
  <c r="AW85" i="1"/>
  <c r="AT85" i="1"/>
  <c r="BB84" i="1"/>
  <c r="BC84" i="1" s="1"/>
  <c r="AZ84" i="1"/>
  <c r="AW84" i="1"/>
  <c r="AT84" i="1"/>
  <c r="BC83" i="1"/>
  <c r="BB83" i="1"/>
  <c r="AZ83" i="1"/>
  <c r="AW83" i="1"/>
  <c r="AT83" i="1"/>
  <c r="BB82" i="1"/>
  <c r="BC82" i="1" s="1"/>
  <c r="AZ82" i="1"/>
  <c r="AW82" i="1"/>
  <c r="AT82" i="1"/>
  <c r="BC81" i="1"/>
  <c r="BB81" i="1"/>
  <c r="AZ81" i="1"/>
  <c r="AW81" i="1"/>
  <c r="AT81" i="1"/>
  <c r="BB80" i="1"/>
  <c r="BC80" i="1" s="1"/>
  <c r="AZ80" i="1"/>
  <c r="AW80" i="1"/>
  <c r="AW124" i="1" s="1"/>
  <c r="AT80" i="1"/>
  <c r="BC79" i="1"/>
  <c r="BB79" i="1"/>
  <c r="AZ79" i="1"/>
  <c r="AW79" i="1"/>
  <c r="AT79" i="1"/>
  <c r="BB78" i="1"/>
  <c r="BC78" i="1" s="1"/>
  <c r="AZ78" i="1"/>
  <c r="AW78" i="1"/>
  <c r="AT78" i="1"/>
  <c r="BC77" i="1"/>
  <c r="BB77" i="1"/>
  <c r="AZ77" i="1"/>
  <c r="AW77" i="1"/>
  <c r="AT77" i="1"/>
  <c r="BB76" i="1"/>
  <c r="BC76" i="1" s="1"/>
  <c r="AZ76" i="1"/>
  <c r="AW76" i="1"/>
  <c r="AT76" i="1"/>
  <c r="BC75" i="1"/>
  <c r="BB75" i="1"/>
  <c r="AZ75" i="1"/>
  <c r="AW75" i="1"/>
  <c r="AT75" i="1"/>
  <c r="BB74" i="1"/>
  <c r="BC74" i="1" s="1"/>
  <c r="AZ74" i="1"/>
  <c r="AW74" i="1"/>
  <c r="AT74" i="1"/>
  <c r="BC73" i="1"/>
  <c r="BB73" i="1"/>
  <c r="AZ73" i="1"/>
  <c r="AW73" i="1"/>
  <c r="AT73" i="1"/>
  <c r="BB72" i="1"/>
  <c r="BC72" i="1" s="1"/>
  <c r="AZ72" i="1"/>
  <c r="AW72" i="1"/>
  <c r="AT72" i="1"/>
  <c r="BC71" i="1"/>
  <c r="BB71" i="1"/>
  <c r="AZ71" i="1"/>
  <c r="AW71" i="1"/>
  <c r="AT71" i="1"/>
  <c r="BB70" i="1"/>
  <c r="BC70" i="1" s="1"/>
  <c r="AZ70" i="1"/>
  <c r="AW70" i="1"/>
  <c r="AT70" i="1"/>
  <c r="BC69" i="1"/>
  <c r="BC123" i="1" s="1"/>
  <c r="BB69" i="1"/>
  <c r="AZ69" i="1"/>
  <c r="AZ123" i="1" s="1"/>
  <c r="AW69" i="1"/>
  <c r="AW123" i="1" s="1"/>
  <c r="AW121" i="1" s="1"/>
  <c r="AT69" i="1"/>
  <c r="AT123" i="1" s="1"/>
  <c r="AT121" i="1" s="1"/>
  <c r="BC124" i="1" l="1"/>
  <c r="BC121" i="1" s="1"/>
  <c r="AZ121" i="1"/>
  <c r="BC43" i="1"/>
  <c r="BC42" i="1"/>
  <c r="BC31" i="1"/>
  <c r="BC32" i="1"/>
  <c r="BC33" i="1"/>
  <c r="BC34" i="1"/>
  <c r="BC35" i="1"/>
  <c r="BC36" i="1"/>
  <c r="BC37" i="1"/>
  <c r="BC38" i="1"/>
  <c r="BC39" i="1"/>
  <c r="BC30" i="1"/>
  <c r="BB33" i="2"/>
  <c r="BB34" i="2"/>
  <c r="BB35" i="2"/>
  <c r="BB36" i="2"/>
  <c r="BB37" i="2"/>
  <c r="BB38" i="2"/>
  <c r="BB39" i="2"/>
  <c r="BB40" i="2"/>
  <c r="BB41" i="2"/>
  <c r="BB42" i="2"/>
  <c r="BB43" i="2"/>
  <c r="BB44" i="2"/>
  <c r="BB45" i="2"/>
  <c r="BB46" i="2"/>
  <c r="BB47" i="2"/>
  <c r="BB48" i="2"/>
  <c r="BB49" i="2"/>
  <c r="BB50" i="2"/>
  <c r="BB51" i="2"/>
  <c r="BB52" i="2"/>
  <c r="BB53" i="2"/>
  <c r="BB54" i="2"/>
  <c r="BB55" i="2"/>
  <c r="BB56" i="2"/>
  <c r="BB57" i="2"/>
  <c r="BB58" i="2"/>
  <c r="BB59" i="2"/>
  <c r="BB60" i="2"/>
  <c r="BB61" i="2"/>
  <c r="BB62" i="2"/>
  <c r="BB63" i="2"/>
  <c r="BB64" i="2"/>
  <c r="BB65" i="2"/>
  <c r="BB66" i="2"/>
  <c r="BB67" i="2"/>
  <c r="BB68" i="2"/>
  <c r="BB69" i="2"/>
  <c r="BB70" i="2"/>
  <c r="BB30" i="2"/>
  <c r="BB31" i="2"/>
  <c r="BB32" i="2"/>
  <c r="BB22" i="2"/>
  <c r="BB23" i="2"/>
  <c r="BB24" i="2"/>
  <c r="BB25" i="2"/>
  <c r="BB26" i="2"/>
  <c r="BB27" i="2"/>
  <c r="BB28" i="2"/>
  <c r="BB29" i="2"/>
  <c r="BB21" i="2"/>
  <c r="BE58" i="2" l="1"/>
  <c r="BE47" i="2"/>
  <c r="BF44" i="1"/>
  <c r="AT44" i="1"/>
  <c r="BC44" i="1" s="1"/>
  <c r="BF45" i="1" l="1"/>
  <c r="AT41" i="1"/>
  <c r="AT50" i="1" l="1"/>
  <c r="AT45" i="1"/>
  <c r="AT46" i="1" l="1"/>
  <c r="BC45" i="1"/>
  <c r="BD45" i="1" s="1"/>
  <c r="BF70" i="2"/>
  <c r="BF69" i="2"/>
  <c r="BF68" i="2"/>
  <c r="BF67" i="2"/>
  <c r="BF66" i="2"/>
  <c r="BF65" i="2"/>
  <c r="BF64" i="2"/>
  <c r="BF63" i="2"/>
  <c r="BF62" i="2"/>
  <c r="BF61" i="2"/>
  <c r="BF60" i="2"/>
  <c r="BF59" i="2"/>
  <c r="BF58" i="2"/>
  <c r="BF57" i="2"/>
  <c r="BF56" i="2"/>
  <c r="BF55" i="2"/>
  <c r="BF54" i="2"/>
  <c r="BF53" i="2"/>
  <c r="BF52" i="2"/>
  <c r="BF51" i="2"/>
  <c r="BE50" i="2"/>
  <c r="BF50" i="2" s="1"/>
  <c r="BF49" i="2"/>
  <c r="BF48" i="2"/>
  <c r="BF47" i="2"/>
  <c r="BF46" i="2"/>
  <c r="BF45" i="2"/>
  <c r="BF44" i="2"/>
  <c r="BF43" i="2"/>
  <c r="BF42" i="2"/>
  <c r="BF41" i="2"/>
  <c r="BF40" i="2"/>
  <c r="BF39" i="2"/>
  <c r="BF38" i="2"/>
  <c r="BF37" i="2"/>
  <c r="BF36" i="2"/>
  <c r="BF35" i="2"/>
  <c r="BF34" i="2"/>
  <c r="BF33" i="2"/>
  <c r="BF32" i="2"/>
  <c r="BF31" i="2"/>
  <c r="BF30" i="2"/>
  <c r="BF29" i="2"/>
  <c r="BF28" i="2"/>
  <c r="BF27" i="2"/>
  <c r="BF26" i="2"/>
  <c r="BF25" i="2"/>
  <c r="BF24" i="2"/>
  <c r="BF23" i="2"/>
  <c r="BF22" i="2"/>
  <c r="BF21" i="2"/>
  <c r="BC70" i="2"/>
  <c r="BC69" i="2"/>
  <c r="BC68" i="2"/>
  <c r="BC67" i="2"/>
  <c r="BC66" i="2"/>
  <c r="BC65" i="2"/>
  <c r="BC64" i="2"/>
  <c r="BC63" i="2"/>
  <c r="BC62" i="2"/>
  <c r="BC61" i="2"/>
  <c r="BC60" i="2"/>
  <c r="BC59" i="2"/>
  <c r="BC58" i="2"/>
  <c r="BC57" i="2"/>
  <c r="BC56" i="2"/>
  <c r="BC55" i="2"/>
  <c r="BC54" i="2"/>
  <c r="BC53" i="2"/>
  <c r="BC52" i="2"/>
  <c r="BC51" i="2"/>
  <c r="BC50" i="2"/>
  <c r="BC49" i="2"/>
  <c r="BC48" i="2"/>
  <c r="BC47" i="2"/>
  <c r="BC46" i="2"/>
  <c r="BC45" i="2"/>
  <c r="BC44" i="2"/>
  <c r="BC43" i="2"/>
  <c r="BC42" i="2"/>
  <c r="BC41" i="2"/>
  <c r="BC40" i="2"/>
  <c r="BC39" i="2"/>
  <c r="BC38" i="2"/>
  <c r="BC37" i="2"/>
  <c r="BC36" i="2"/>
  <c r="BC35" i="2"/>
  <c r="BC34" i="2"/>
  <c r="BC33" i="2"/>
  <c r="BC32" i="2"/>
  <c r="BC31" i="2"/>
  <c r="BC30" i="2"/>
  <c r="BC29" i="2"/>
  <c r="BC28" i="2"/>
  <c r="BC27" i="2"/>
  <c r="BC26" i="2"/>
  <c r="BC25" i="2"/>
  <c r="BC24" i="2"/>
  <c r="BC23" i="2"/>
  <c r="BC22" i="2"/>
  <c r="BC21" i="2"/>
  <c r="BC75" i="2" s="1"/>
  <c r="AZ70" i="2"/>
  <c r="AZ69" i="2"/>
  <c r="AZ68" i="2"/>
  <c r="AZ67" i="2"/>
  <c r="AZ66" i="2"/>
  <c r="AZ65" i="2"/>
  <c r="AZ64" i="2"/>
  <c r="AZ63" i="2"/>
  <c r="AZ62" i="2"/>
  <c r="AZ61" i="2"/>
  <c r="AZ60" i="2"/>
  <c r="AZ59" i="2"/>
  <c r="AZ58" i="2"/>
  <c r="AZ57" i="2"/>
  <c r="AZ56" i="2"/>
  <c r="AZ55" i="2"/>
  <c r="AZ54" i="2"/>
  <c r="AZ53" i="2"/>
  <c r="AZ52" i="2"/>
  <c r="AZ51" i="2"/>
  <c r="AZ50" i="2"/>
  <c r="AZ49" i="2"/>
  <c r="AZ48" i="2"/>
  <c r="AZ47" i="2"/>
  <c r="AZ46" i="2"/>
  <c r="AZ45" i="2"/>
  <c r="AZ44" i="2"/>
  <c r="AZ43" i="2"/>
  <c r="AZ42" i="2"/>
  <c r="AZ41" i="2"/>
  <c r="AZ40" i="2"/>
  <c r="AZ39" i="2"/>
  <c r="AZ38" i="2"/>
  <c r="AZ37" i="2"/>
  <c r="AZ36" i="2"/>
  <c r="AZ35" i="2"/>
  <c r="AZ34" i="2"/>
  <c r="AZ33" i="2"/>
  <c r="AZ32" i="2"/>
  <c r="AZ31" i="2"/>
  <c r="AZ30" i="2"/>
  <c r="AZ29" i="2"/>
  <c r="AZ28" i="2"/>
  <c r="AZ27" i="2"/>
  <c r="AZ26" i="2"/>
  <c r="AZ25" i="2"/>
  <c r="AZ24" i="2"/>
  <c r="AZ23" i="2"/>
  <c r="AZ22" i="2"/>
  <c r="AZ21" i="2"/>
  <c r="AW70" i="2"/>
  <c r="AW69" i="2"/>
  <c r="AW68" i="2"/>
  <c r="AW67" i="2"/>
  <c r="AW66" i="2"/>
  <c r="AW65" i="2"/>
  <c r="AW64" i="2"/>
  <c r="AW63" i="2"/>
  <c r="AW62" i="2"/>
  <c r="AW61" i="2"/>
  <c r="AW60" i="2"/>
  <c r="AW59" i="2"/>
  <c r="AW58" i="2"/>
  <c r="AW57" i="2"/>
  <c r="AW56" i="2"/>
  <c r="AW55" i="2"/>
  <c r="AW54" i="2"/>
  <c r="AW53" i="2"/>
  <c r="AW52" i="2"/>
  <c r="AW51" i="2"/>
  <c r="AW50" i="2"/>
  <c r="AW49" i="2"/>
  <c r="AW48" i="2"/>
  <c r="AW47" i="2"/>
  <c r="AW46" i="2"/>
  <c r="AW45" i="2"/>
  <c r="AW44" i="2"/>
  <c r="AW43" i="2"/>
  <c r="AW42" i="2"/>
  <c r="AW41" i="2"/>
  <c r="AW40" i="2"/>
  <c r="AW39" i="2"/>
  <c r="AW38" i="2"/>
  <c r="AW37" i="2"/>
  <c r="AW36" i="2"/>
  <c r="AW35" i="2"/>
  <c r="AW34" i="2"/>
  <c r="AW33" i="2"/>
  <c r="AW32" i="2"/>
  <c r="AW31" i="2"/>
  <c r="AW30" i="2"/>
  <c r="AW29" i="2"/>
  <c r="AW28" i="2"/>
  <c r="AW27" i="2"/>
  <c r="AW26" i="2"/>
  <c r="AW25" i="2"/>
  <c r="AW24" i="2"/>
  <c r="AW23" i="2"/>
  <c r="AW22" i="2"/>
  <c r="AW21" i="2"/>
  <c r="BF49" i="1"/>
  <c r="BG45" i="1"/>
  <c r="BG44" i="1"/>
  <c r="BF41" i="1"/>
  <c r="BF50" i="1" s="1"/>
  <c r="BF40" i="1"/>
  <c r="BG39" i="1"/>
  <c r="BG38" i="1"/>
  <c r="BG37" i="1"/>
  <c r="BG36" i="1"/>
  <c r="BG35" i="1"/>
  <c r="BG34" i="1"/>
  <c r="BG33" i="1"/>
  <c r="BG32" i="1"/>
  <c r="BG31" i="1"/>
  <c r="BG30" i="1"/>
  <c r="BG49" i="1" s="1"/>
  <c r="BC49" i="1"/>
  <c r="BD44" i="1"/>
  <c r="BC41" i="1"/>
  <c r="BC50" i="1" s="1"/>
  <c r="BC40" i="1"/>
  <c r="BD39" i="1"/>
  <c r="BD38" i="1"/>
  <c r="BD37" i="1"/>
  <c r="BD36" i="1"/>
  <c r="BD35" i="1"/>
  <c r="BD34" i="1"/>
  <c r="BD33" i="1"/>
  <c r="BD32" i="1"/>
  <c r="BD31" i="1"/>
  <c r="BD30" i="1"/>
  <c r="BD49" i="1" s="1"/>
  <c r="AZ49" i="1"/>
  <c r="BA45" i="1"/>
  <c r="BA44" i="1"/>
  <c r="AZ41" i="1"/>
  <c r="AZ50" i="1" s="1"/>
  <c r="AZ40" i="1"/>
  <c r="BA39" i="1"/>
  <c r="BA38" i="1"/>
  <c r="BA37" i="1"/>
  <c r="BA36" i="1"/>
  <c r="BA35" i="1"/>
  <c r="BA34" i="1"/>
  <c r="BA33" i="1"/>
  <c r="BA32" i="1"/>
  <c r="BA31" i="1"/>
  <c r="BA30" i="1"/>
  <c r="BA49" i="1" s="1"/>
  <c r="AW49" i="1"/>
  <c r="AX45" i="1"/>
  <c r="AX44" i="1"/>
  <c r="AW46" i="1"/>
  <c r="AW51" i="1" s="1"/>
  <c r="AW41" i="1"/>
  <c r="AW50" i="1" s="1"/>
  <c r="AW40" i="1"/>
  <c r="AX39" i="1"/>
  <c r="AX38" i="1"/>
  <c r="AX37" i="1"/>
  <c r="AX36" i="1"/>
  <c r="AX35" i="1"/>
  <c r="AX34" i="1"/>
  <c r="AX33" i="1"/>
  <c r="AX32" i="1"/>
  <c r="AX31" i="1"/>
  <c r="AX30" i="1"/>
  <c r="AX49" i="1" s="1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T43" i="2"/>
  <c r="AT44" i="2"/>
  <c r="AT45" i="2"/>
  <c r="AT46" i="2"/>
  <c r="AT47" i="2"/>
  <c r="AT48" i="2"/>
  <c r="AT49" i="2"/>
  <c r="AT51" i="2"/>
  <c r="AT52" i="2"/>
  <c r="AT53" i="2"/>
  <c r="AT54" i="2"/>
  <c r="AT55" i="2"/>
  <c r="AT56" i="2"/>
  <c r="AT57" i="2"/>
  <c r="AT58" i="2"/>
  <c r="AT59" i="2"/>
  <c r="AT60" i="2"/>
  <c r="AT61" i="2"/>
  <c r="AT62" i="2"/>
  <c r="AT63" i="2"/>
  <c r="AT64" i="2"/>
  <c r="AT65" i="2"/>
  <c r="AT66" i="2"/>
  <c r="AT67" i="2"/>
  <c r="AT68" i="2"/>
  <c r="AT69" i="2"/>
  <c r="AT70" i="2"/>
  <c r="AT21" i="2"/>
  <c r="AT50" i="2"/>
  <c r="AT49" i="1"/>
  <c r="AU45" i="1"/>
  <c r="AU44" i="1"/>
  <c r="AU38" i="1"/>
  <c r="AU39" i="1"/>
  <c r="AU31" i="1"/>
  <c r="AU32" i="1"/>
  <c r="AU33" i="1"/>
  <c r="AU34" i="1"/>
  <c r="AU35" i="1"/>
  <c r="AU36" i="1"/>
  <c r="AU37" i="1"/>
  <c r="AU30" i="1"/>
  <c r="AU49" i="1" s="1"/>
  <c r="AT40" i="1"/>
  <c r="AX40" i="1" l="1"/>
  <c r="BG46" i="1"/>
  <c r="BG51" i="1" s="1"/>
  <c r="AU41" i="1"/>
  <c r="BC76" i="2"/>
  <c r="AW75" i="2"/>
  <c r="AT75" i="2"/>
  <c r="AT76" i="2"/>
  <c r="AW76" i="2"/>
  <c r="AZ75" i="2"/>
  <c r="BF76" i="2"/>
  <c r="BF75" i="2"/>
  <c r="AZ76" i="2"/>
  <c r="BD46" i="1"/>
  <c r="BD51" i="1" s="1"/>
  <c r="BA41" i="1"/>
  <c r="BA50" i="1" s="1"/>
  <c r="AU50" i="1"/>
  <c r="AX41" i="1"/>
  <c r="AX50" i="1" s="1"/>
  <c r="BG41" i="1"/>
  <c r="BG50" i="1" s="1"/>
  <c r="AX46" i="1"/>
  <c r="AX51" i="1" s="1"/>
  <c r="BD41" i="1"/>
  <c r="BD50" i="1" s="1"/>
  <c r="BA46" i="1"/>
  <c r="BA51" i="1" s="1"/>
  <c r="BF46" i="1"/>
  <c r="BF51" i="1" s="1"/>
  <c r="BF47" i="1" s="1"/>
  <c r="BG40" i="1"/>
  <c r="BC46" i="1"/>
  <c r="BC51" i="1" s="1"/>
  <c r="BC47" i="1" s="1"/>
  <c r="BD40" i="1"/>
  <c r="AZ46" i="1"/>
  <c r="AZ51" i="1" s="1"/>
  <c r="AZ47" i="1" s="1"/>
  <c r="BA40" i="1"/>
  <c r="AW47" i="1"/>
  <c r="AU40" i="1"/>
  <c r="AU46" i="1"/>
  <c r="AU51" i="1" s="1"/>
  <c r="AT51" i="1"/>
  <c r="AT47" i="1" s="1"/>
  <c r="BG47" i="1" l="1"/>
  <c r="AZ73" i="2"/>
  <c r="AT73" i="2"/>
  <c r="AW73" i="2"/>
  <c r="BC73" i="2"/>
  <c r="BF73" i="2"/>
  <c r="AX47" i="1"/>
  <c r="BD47" i="1"/>
  <c r="BA47" i="1"/>
  <c r="AU47" i="1"/>
</calcChain>
</file>

<file path=xl/sharedStrings.xml><?xml version="1.0" encoding="utf-8"?>
<sst xmlns="http://schemas.openxmlformats.org/spreadsheetml/2006/main" count="501" uniqueCount="149">
  <si>
    <t>Объём воздушных линий электропередач (ВЛЭП) и кабельных линий электропередач (КЛЭП) в условных единицах в зависимости от протяженности, напряжения, конструктивного использования и материала опор</t>
  </si>
  <si>
    <t>ЛЭП</t>
  </si>
  <si>
    <t xml:space="preserve">Напряжение, кВ </t>
  </si>
  <si>
    <t>Количество цепей на опоре</t>
  </si>
  <si>
    <t>Материал опор</t>
  </si>
  <si>
    <t>2013 год план (утверждённый органами регулирования)</t>
  </si>
  <si>
    <t>2013 год факт</t>
  </si>
  <si>
    <t>2014 год план (утверждённый органами регулирования)</t>
  </si>
  <si>
    <t>2014 год факт</t>
  </si>
  <si>
    <t>Комментарии и примечания (не будут загружены в БД)</t>
  </si>
  <si>
    <t>Количество условных единиц (у) на 100 км трассы ЛЭП</t>
  </si>
  <si>
    <t>Протяжённость</t>
  </si>
  <si>
    <t>Объём условных единиц</t>
  </si>
  <si>
    <t>у/100км</t>
  </si>
  <si>
    <t>км</t>
  </si>
  <si>
    <t>у</t>
  </si>
  <si>
    <t>9.1</t>
  </si>
  <si>
    <t>9.2</t>
  </si>
  <si>
    <t>9.3</t>
  </si>
  <si>
    <t>10.1</t>
  </si>
  <si>
    <t>10.2</t>
  </si>
  <si>
    <t>10.3</t>
  </si>
  <si>
    <t>11.1</t>
  </si>
  <si>
    <t>11.2</t>
  </si>
  <si>
    <t>11.3</t>
  </si>
  <si>
    <t>12.1</t>
  </si>
  <si>
    <t>12.2</t>
  </si>
  <si>
    <t>12.3</t>
  </si>
  <si>
    <t>19.2</t>
  </si>
  <si>
    <t>19.3</t>
  </si>
  <si>
    <t>21.1</t>
  </si>
  <si>
    <t>21.2</t>
  </si>
  <si>
    <t>21.3</t>
  </si>
  <si>
    <t>ВЛЭП</t>
  </si>
  <si>
    <t>400-500</t>
  </si>
  <si>
    <t>металл</t>
  </si>
  <si>
    <t>ВЛЭП-400-500кВ-цепей:1-металл</t>
  </si>
  <si>
    <t>ж/бетон</t>
  </si>
  <si>
    <t>ВЛЭП-400-500кВ-цепей:1-ж/бетон</t>
  </si>
  <si>
    <t>330</t>
  </si>
  <si>
    <t>1</t>
  </si>
  <si>
    <t>ВЛЭП-330кВ-цепей:1-металл</t>
  </si>
  <si>
    <t>2</t>
  </si>
  <si>
    <t>ВЛЭП-330кВ-цепей:2-металл</t>
  </si>
  <si>
    <t>ВЛЭП-330кВ-цепей:2-ж/бетон</t>
  </si>
  <si>
    <t>дерево</t>
  </si>
  <si>
    <t>ВЛЭП-220кВ-цепей:1-дерево</t>
  </si>
  <si>
    <t>ВЛЭП-220кВ-металл</t>
  </si>
  <si>
    <t>ВЛЭП-220кВ:1-ж/бетон</t>
  </si>
  <si>
    <t>ВЛЭП-220кВ-цепей:2-металл</t>
  </si>
  <si>
    <t>ВЛЭП-220кВ:2-ж/бетон</t>
  </si>
  <si>
    <t>110-150</t>
  </si>
  <si>
    <t>ВЛЭП-110-150кВ-цепей:1-дерево</t>
  </si>
  <si>
    <t>ВЛЭП-110-150кВ-металл</t>
  </si>
  <si>
    <t>ВЛЭП-110-150кВ:1-ж/бетон</t>
  </si>
  <si>
    <t>ВЛЭП-110-150кВ-цепей:2-металл</t>
  </si>
  <si>
    <t>ВЛЭП-110-150кВ:2-ж/бетон</t>
  </si>
  <si>
    <t>КЛЭП</t>
  </si>
  <si>
    <t>-</t>
  </si>
  <si>
    <t>КЛЭП-220кВ</t>
  </si>
  <si>
    <t>КЛЭП-110кВ</t>
  </si>
  <si>
    <t xml:space="preserve">ВН, всего </t>
  </si>
  <si>
    <t>ВН_Всего</t>
  </si>
  <si>
    <t>ВЛЭП-35кВ-цепей:1-дерево</t>
  </si>
  <si>
    <t>ВЛЭП-35кВ-металл</t>
  </si>
  <si>
    <t>ВЛЭП-35кВ:1-ж/бетон</t>
  </si>
  <si>
    <t>ВЛЭП-35кВ-цепей:2-металл</t>
  </si>
  <si>
    <t>ВЛЭП-35кВ:2-ж/бетон</t>
  </si>
  <si>
    <t xml:space="preserve"> 1 - 20 </t>
  </si>
  <si>
    <t>ВЛЭП-1-20кВ-дерево</t>
  </si>
  <si>
    <t>дерево на ж/б пасынках</t>
  </si>
  <si>
    <t>ВЛЭП-1-20кВ-дерево на ж/б пасынках</t>
  </si>
  <si>
    <t>ж/бетон, металл</t>
  </si>
  <si>
    <t>ВЛЭП-1-20кВ-ж/бетон,металл</t>
  </si>
  <si>
    <t xml:space="preserve"> 20 -35</t>
  </si>
  <si>
    <t>КЛЭП-20-35кВ</t>
  </si>
  <si>
    <t xml:space="preserve"> 3 - 10</t>
  </si>
  <si>
    <t>КЛЭП-3-10кВ</t>
  </si>
  <si>
    <t>СН 1, всего</t>
  </si>
  <si>
    <t>СН1_Всего</t>
  </si>
  <si>
    <t>СН 2, всего</t>
  </si>
  <si>
    <t>СН2_Всего</t>
  </si>
  <si>
    <t xml:space="preserve">0,4 кВ </t>
  </si>
  <si>
    <t>ВЛЭП-0,4кВ-дерево</t>
  </si>
  <si>
    <t>ВЛЭП-0,4кВ-дерево на ж/б пасынках</t>
  </si>
  <si>
    <t>ВЛЭП-0,4кВ-ж/бетон,металл</t>
  </si>
  <si>
    <t xml:space="preserve">до 1 кВ </t>
  </si>
  <si>
    <t>КЛЭП-до1кВ</t>
  </si>
  <si>
    <t>НН, всего</t>
  </si>
  <si>
    <t>НН_Всего</t>
  </si>
  <si>
    <t>Итого</t>
  </si>
  <si>
    <t>Всего</t>
  </si>
  <si>
    <t>ВН</t>
  </si>
  <si>
    <t>СН 1</t>
  </si>
  <si>
    <t>СН 2</t>
  </si>
  <si>
    <t>НН</t>
  </si>
  <si>
    <t>№ п/п</t>
  </si>
  <si>
    <t>Наименование</t>
  </si>
  <si>
    <t>Единица измерения</t>
  </si>
  <si>
    <t>Количество условных единиц (у) на единицу измерения</t>
  </si>
  <si>
    <t>Количество единиц измерения</t>
  </si>
  <si>
    <t>у/ед.изм.</t>
  </si>
  <si>
    <t>ед.изм.</t>
  </si>
  <si>
    <t>Подстанция</t>
  </si>
  <si>
    <t>п/ст</t>
  </si>
  <si>
    <t>Силовой трансформатор или реактор (одно- или трехфазный), или вольтодобавочный трансформатор</t>
  </si>
  <si>
    <t>Единица оборудования</t>
  </si>
  <si>
    <t>ВН (35)</t>
  </si>
  <si>
    <t>СН1 (35)</t>
  </si>
  <si>
    <t>ВН (1-20)</t>
  </si>
  <si>
    <t>СН1 (1-20)</t>
  </si>
  <si>
    <t>СН2 (1-20)</t>
  </si>
  <si>
    <t>Воздушный выключатель</t>
  </si>
  <si>
    <t>3 фазы</t>
  </si>
  <si>
    <t>Масляный (вакуумный) выключатель</t>
  </si>
  <si>
    <t>Отделитель с короткозамыкателем</t>
  </si>
  <si>
    <t>Выключатель нагрузки</t>
  </si>
  <si>
    <t>110</t>
  </si>
  <si>
    <t>35</t>
  </si>
  <si>
    <t>1-20</t>
  </si>
  <si>
    <t>Синхронный компенсатор мощн. до 50 Мвар</t>
  </si>
  <si>
    <t>То же, 50 Мвар и более</t>
  </si>
  <si>
    <t>Статические конденсаторы</t>
  </si>
  <si>
    <t>100 конд.</t>
  </si>
  <si>
    <t>Мачтовая (столбовая) ТП</t>
  </si>
  <si>
    <t>ТП</t>
  </si>
  <si>
    <t>Однотрансформаторная ТП, КТП</t>
  </si>
  <si>
    <t>ТП, КТП</t>
  </si>
  <si>
    <t>Двухтрансформаторная ТП, КТП</t>
  </si>
  <si>
    <t xml:space="preserve">Однотрансформаторная подстанция 34/0,4 кВ </t>
  </si>
  <si>
    <t>СН1</t>
  </si>
  <si>
    <t>СН2</t>
  </si>
  <si>
    <t>6</t>
  </si>
  <si>
    <t>7</t>
  </si>
  <si>
    <t>3</t>
  </si>
  <si>
    <t>4</t>
  </si>
  <si>
    <t>5</t>
  </si>
  <si>
    <t xml:space="preserve">Объём подстанций 35-1150 кВ, трансформаторных подстанций (ТП), комплексных трансформаторных подстанций (КТП) </t>
  </si>
  <si>
    <t>и распределительных пунктов(РП) 0,4-20 кВ в условных единицах</t>
  </si>
  <si>
    <t>Протяжён      ность</t>
  </si>
  <si>
    <t xml:space="preserve">2024 год план </t>
  </si>
  <si>
    <t>Факт наличия оборудования на 01.01.2020г.</t>
  </si>
  <si>
    <t>Ввод оборудования в 2020г.</t>
  </si>
  <si>
    <t>Вывод оборудования в 2020г.</t>
  </si>
  <si>
    <t>Ожидаемое наличие оборудования на 01.01.2021г.</t>
  </si>
  <si>
    <t>Нач. ПТО</t>
  </si>
  <si>
    <t>Сычев С.В.</t>
  </si>
  <si>
    <t>Нач. ОЭЦ</t>
  </si>
  <si>
    <t>Рыжкин О.В.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</si>
</sst>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10"/>
      <color indexed="9"/>
      <name val="Tahoma"/>
      <family val="2"/>
      <charset val="204"/>
    </font>
    <font>
      <sz val="10"/>
      <name val="Tahoma"/>
      <family val="2"/>
      <charset val="204"/>
    </font>
    <font>
      <sz val="10"/>
      <color indexed="10"/>
      <name val="Tahoma"/>
      <family val="2"/>
      <charset val="204"/>
    </font>
    <font>
      <sz val="9"/>
      <color indexed="9"/>
      <name val="Tahoma"/>
      <family val="2"/>
      <charset val="204"/>
    </font>
    <font>
      <b/>
      <sz val="9"/>
      <name val="Tahoma"/>
      <family val="2"/>
      <charset val="204"/>
    </font>
    <font>
      <sz val="9"/>
      <color indexed="8"/>
      <name val="Tahoma"/>
      <family val="2"/>
      <charset val="204"/>
    </font>
    <font>
      <sz val="12"/>
      <name val="Tahoma"/>
      <family val="2"/>
      <charset val="204"/>
    </font>
    <font>
      <sz val="10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2"/>
      <color indexed="55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/>
      <diagonal/>
    </border>
  </borders>
  <cellStyleXfs count="9">
    <xf numFmtId="0" fontId="0" fillId="0" borderId="0"/>
    <xf numFmtId="0" fontId="2" fillId="0" borderId="0"/>
    <xf numFmtId="0" fontId="2" fillId="0" borderId="0"/>
    <xf numFmtId="0" fontId="7" fillId="0" borderId="2" applyBorder="0">
      <alignment horizontal="center" vertical="center" wrapText="1"/>
    </xf>
    <xf numFmtId="4" fontId="1" fillId="3" borderId="13" applyBorder="0">
      <alignment horizontal="right"/>
    </xf>
    <xf numFmtId="4" fontId="1" fillId="4" borderId="0" applyFont="0" applyBorder="0">
      <alignment horizontal="right"/>
    </xf>
    <xf numFmtId="0" fontId="2" fillId="0" borderId="0"/>
    <xf numFmtId="4" fontId="1" fillId="5" borderId="16" applyBorder="0">
      <alignment horizontal="right"/>
    </xf>
    <xf numFmtId="0" fontId="2" fillId="0" borderId="0"/>
  </cellStyleXfs>
  <cellXfs count="180">
    <xf numFmtId="0" fontId="0" fillId="0" borderId="0" xfId="0"/>
    <xf numFmtId="0" fontId="1" fillId="0" borderId="0" xfId="0" applyFont="1" applyAlignment="1" applyProtection="1">
      <alignment vertical="center"/>
    </xf>
    <xf numFmtId="0" fontId="1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vertical="center"/>
    </xf>
    <xf numFmtId="0" fontId="3" fillId="0" borderId="0" xfId="1" applyNumberFormat="1" applyFont="1" applyFill="1" applyAlignment="1" applyProtection="1">
      <alignment vertical="center"/>
    </xf>
    <xf numFmtId="0" fontId="3" fillId="0" borderId="0" xfId="1" applyFont="1" applyFill="1" applyAlignment="1" applyProtection="1">
      <alignment horizontal="left" vertical="center"/>
    </xf>
    <xf numFmtId="0" fontId="3" fillId="0" borderId="0" xfId="1" applyFont="1" applyAlignment="1" applyProtection="1">
      <alignment vertical="center"/>
    </xf>
    <xf numFmtId="0" fontId="3" fillId="0" borderId="0" xfId="1" applyFont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/>
    </xf>
    <xf numFmtId="0" fontId="5" fillId="0" borderId="0" xfId="1" applyFont="1" applyAlignment="1" applyProtection="1">
      <alignment vertical="center"/>
    </xf>
    <xf numFmtId="0" fontId="4" fillId="0" borderId="0" xfId="1" applyFont="1" applyAlignment="1" applyProtection="1">
      <alignment vertical="center" wrapText="1"/>
    </xf>
    <xf numFmtId="0" fontId="6" fillId="0" borderId="0" xfId="0" applyFont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49" fontId="6" fillId="2" borderId="0" xfId="0" applyNumberFormat="1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center" vertical="center"/>
    </xf>
    <xf numFmtId="0" fontId="0" fillId="0" borderId="0" xfId="0" applyFont="1" applyBorder="1"/>
    <xf numFmtId="0" fontId="0" fillId="0" borderId="0" xfId="0" applyBorder="1"/>
    <xf numFmtId="0" fontId="1" fillId="2" borderId="0" xfId="0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0" fontId="1" fillId="0" borderId="10" xfId="3" applyFont="1" applyBorder="1" applyAlignment="1" applyProtection="1">
      <alignment horizontal="center" vertical="center" wrapText="1"/>
    </xf>
    <xf numFmtId="0" fontId="1" fillId="0" borderId="10" xfId="3" applyNumberFormat="1" applyFont="1" applyBorder="1" applyAlignment="1" applyProtection="1">
      <alignment horizontal="center" vertical="center" wrapText="1"/>
    </xf>
    <xf numFmtId="4" fontId="1" fillId="0" borderId="10" xfId="4" applyNumberFormat="1" applyFont="1" applyFill="1" applyBorder="1" applyAlignment="1" applyProtection="1">
      <alignment horizontal="right" vertical="center"/>
    </xf>
    <xf numFmtId="4" fontId="1" fillId="0" borderId="10" xfId="5" applyNumberFormat="1" applyFont="1" applyFill="1" applyBorder="1" applyAlignment="1" applyProtection="1">
      <alignment horizontal="right" vertical="center"/>
    </xf>
    <xf numFmtId="4" fontId="1" fillId="3" borderId="14" xfId="6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7" xfId="0" applyFont="1" applyFill="1" applyBorder="1" applyAlignment="1" applyProtection="1">
      <alignment vertical="center"/>
    </xf>
    <xf numFmtId="0" fontId="7" fillId="2" borderId="8" xfId="0" applyFont="1" applyFill="1" applyBorder="1" applyAlignment="1" applyProtection="1">
      <alignment vertical="center"/>
    </xf>
    <xf numFmtId="4" fontId="1" fillId="0" borderId="10" xfId="5" applyFont="1" applyFill="1" applyBorder="1" applyAlignment="1" applyProtection="1">
      <alignment horizontal="right" vertical="center"/>
    </xf>
    <xf numFmtId="0" fontId="1" fillId="2" borderId="7" xfId="0" applyNumberFormat="1" applyFont="1" applyFill="1" applyBorder="1" applyAlignment="1" applyProtection="1">
      <alignment vertical="center"/>
    </xf>
    <xf numFmtId="0" fontId="1" fillId="2" borderId="8" xfId="0" applyNumberFormat="1" applyFont="1" applyFill="1" applyBorder="1" applyAlignment="1" applyProtection="1">
      <alignment vertical="center"/>
    </xf>
    <xf numFmtId="4" fontId="1" fillId="0" borderId="10" xfId="4" applyNumberFormat="1" applyFont="1" applyFill="1" applyBorder="1" applyAlignment="1" applyProtection="1">
      <alignment horizontal="center" vertical="center"/>
    </xf>
    <xf numFmtId="0" fontId="1" fillId="2" borderId="12" xfId="0" applyNumberFormat="1" applyFont="1" applyFill="1" applyBorder="1" applyAlignment="1" applyProtection="1">
      <alignment vertical="center"/>
    </xf>
    <xf numFmtId="0" fontId="1" fillId="0" borderId="12" xfId="0" applyNumberFormat="1" applyFont="1" applyBorder="1" applyAlignment="1" applyProtection="1">
      <alignment vertical="center"/>
    </xf>
    <xf numFmtId="0" fontId="1" fillId="0" borderId="0" xfId="0" applyNumberFormat="1" applyFont="1" applyFill="1" applyAlignment="1" applyProtection="1">
      <alignment vertical="center"/>
    </xf>
    <xf numFmtId="49" fontId="1" fillId="0" borderId="0" xfId="0" applyNumberFormat="1" applyFont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 wrapText="1"/>
    </xf>
    <xf numFmtId="0" fontId="8" fillId="0" borderId="0" xfId="0" applyFont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8" fillId="2" borderId="7" xfId="0" applyFont="1" applyFill="1" applyBorder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</xf>
    <xf numFmtId="4" fontId="1" fillId="0" borderId="15" xfId="7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Alignment="1" applyProtection="1">
      <alignment vertical="center" wrapText="1"/>
    </xf>
    <xf numFmtId="0" fontId="4" fillId="0" borderId="1" xfId="2" applyFont="1" applyFill="1" applyBorder="1" applyAlignment="1" applyProtection="1">
      <alignment vertical="center" wrapText="1"/>
    </xf>
    <xf numFmtId="0" fontId="4" fillId="0" borderId="0" xfId="1" applyFont="1" applyBorder="1" applyAlignment="1" applyProtection="1">
      <alignment vertical="center" wrapText="1"/>
    </xf>
    <xf numFmtId="0" fontId="1" fillId="0" borderId="12" xfId="3" applyNumberFormat="1" applyFont="1" applyBorder="1" applyAlignment="1" applyProtection="1">
      <alignment horizontal="center" vertical="center" wrapText="1"/>
    </xf>
    <xf numFmtId="4" fontId="1" fillId="0" borderId="12" xfId="4" applyNumberFormat="1" applyFont="1" applyFill="1" applyBorder="1" applyAlignment="1" applyProtection="1">
      <alignment horizontal="center" vertical="center"/>
    </xf>
    <xf numFmtId="4" fontId="1" fillId="0" borderId="12" xfId="5" applyFont="1" applyFill="1" applyBorder="1" applyAlignment="1" applyProtection="1">
      <alignment horizontal="right" vertical="center"/>
    </xf>
    <xf numFmtId="4" fontId="1" fillId="0" borderId="12" xfId="0" applyNumberFormat="1" applyFont="1" applyFill="1" applyBorder="1" applyAlignment="1" applyProtection="1">
      <alignment horizontal="right" vertical="center"/>
    </xf>
    <xf numFmtId="4" fontId="1" fillId="0" borderId="1" xfId="0" applyNumberFormat="1" applyFont="1" applyFill="1" applyBorder="1" applyAlignment="1" applyProtection="1">
      <alignment horizontal="right" vertical="center"/>
    </xf>
    <xf numFmtId="0" fontId="1" fillId="0" borderId="12" xfId="3" applyFont="1" applyBorder="1" applyAlignment="1" applyProtection="1">
      <alignment horizontal="center" vertical="center" wrapText="1"/>
    </xf>
    <xf numFmtId="0" fontId="9" fillId="0" borderId="0" xfId="0" applyNumberFormat="1" applyFont="1" applyFill="1" applyAlignment="1" applyProtection="1">
      <alignment vertical="center"/>
    </xf>
    <xf numFmtId="0" fontId="3" fillId="0" borderId="0" xfId="1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4" fontId="1" fillId="3" borderId="0" xfId="6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Border="1" applyAlignment="1" applyProtection="1">
      <alignment vertical="center"/>
    </xf>
    <xf numFmtId="0" fontId="10" fillId="2" borderId="0" xfId="2" applyFont="1" applyFill="1" applyBorder="1" applyAlignment="1" applyProtection="1">
      <alignment vertical="center" wrapText="1"/>
    </xf>
    <xf numFmtId="0" fontId="10" fillId="0" borderId="0" xfId="2" applyFont="1" applyFill="1" applyBorder="1" applyAlignment="1" applyProtection="1">
      <alignment vertical="center" wrapText="1"/>
    </xf>
    <xf numFmtId="0" fontId="10" fillId="0" borderId="0" xfId="1" applyFont="1" applyAlignment="1" applyProtection="1">
      <alignment vertical="center" wrapText="1"/>
    </xf>
    <xf numFmtId="49" fontId="11" fillId="2" borderId="0" xfId="0" applyNumberFormat="1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center" vertical="center"/>
    </xf>
    <xf numFmtId="0" fontId="12" fillId="0" borderId="0" xfId="0" applyFont="1" applyBorder="1"/>
    <xf numFmtId="0" fontId="12" fillId="0" borderId="0" xfId="0" applyFont="1"/>
    <xf numFmtId="0" fontId="13" fillId="2" borderId="0" xfId="0" applyFont="1" applyFill="1" applyBorder="1" applyAlignment="1" applyProtection="1">
      <alignment vertical="center"/>
    </xf>
    <xf numFmtId="0" fontId="13" fillId="2" borderId="0" xfId="0" applyNumberFormat="1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horizontal="center" vertical="center"/>
    </xf>
    <xf numFmtId="0" fontId="13" fillId="0" borderId="12" xfId="3" applyFont="1" applyBorder="1" applyAlignment="1" applyProtection="1">
      <alignment horizontal="center" vertical="center" wrapText="1"/>
    </xf>
    <xf numFmtId="0" fontId="13" fillId="0" borderId="10" xfId="3" applyFont="1" applyBorder="1" applyAlignment="1" applyProtection="1">
      <alignment horizontal="center" vertical="center" wrapText="1"/>
    </xf>
    <xf numFmtId="0" fontId="13" fillId="0" borderId="12" xfId="3" applyNumberFormat="1" applyFont="1" applyBorder="1" applyAlignment="1" applyProtection="1">
      <alignment horizontal="center" vertical="center" wrapText="1"/>
    </xf>
    <xf numFmtId="0" fontId="13" fillId="0" borderId="10" xfId="3" applyNumberFormat="1" applyFont="1" applyBorder="1" applyAlignment="1" applyProtection="1">
      <alignment horizontal="center" vertical="center" wrapText="1"/>
    </xf>
    <xf numFmtId="4" fontId="13" fillId="0" borderId="12" xfId="4" applyNumberFormat="1" applyFont="1" applyFill="1" applyBorder="1" applyAlignment="1" applyProtection="1">
      <alignment horizontal="right" vertical="center"/>
    </xf>
    <xf numFmtId="4" fontId="13" fillId="0" borderId="10" xfId="4" applyNumberFormat="1" applyFont="1" applyFill="1" applyBorder="1" applyAlignment="1" applyProtection="1">
      <alignment horizontal="right" vertical="center"/>
    </xf>
    <xf numFmtId="4" fontId="13" fillId="0" borderId="10" xfId="5" applyNumberFormat="1" applyFont="1" applyFill="1" applyBorder="1" applyAlignment="1" applyProtection="1">
      <alignment horizontal="right" vertical="center"/>
    </xf>
    <xf numFmtId="4" fontId="13" fillId="0" borderId="12" xfId="0" applyNumberFormat="1" applyFont="1" applyFill="1" applyBorder="1" applyAlignment="1" applyProtection="1">
      <alignment vertical="center"/>
    </xf>
    <xf numFmtId="4" fontId="13" fillId="0" borderId="10" xfId="0" applyNumberFormat="1" applyFont="1" applyFill="1" applyBorder="1" applyAlignment="1" applyProtection="1">
      <alignment vertical="center"/>
    </xf>
    <xf numFmtId="4" fontId="13" fillId="0" borderId="12" xfId="5" applyFont="1" applyFill="1" applyBorder="1" applyAlignment="1" applyProtection="1">
      <alignment horizontal="right" vertical="center"/>
    </xf>
    <xf numFmtId="4" fontId="13" fillId="0" borderId="10" xfId="5" applyFont="1" applyFill="1" applyBorder="1" applyAlignment="1" applyProtection="1">
      <alignment horizontal="right" vertical="center"/>
    </xf>
    <xf numFmtId="0" fontId="13" fillId="2" borderId="0" xfId="0" applyNumberFormat="1" applyFont="1" applyFill="1" applyBorder="1" applyAlignment="1" applyProtection="1">
      <alignment horizontal="center" vertical="center"/>
    </xf>
    <xf numFmtId="0" fontId="13" fillId="2" borderId="12" xfId="0" applyNumberFormat="1" applyFont="1" applyFill="1" applyBorder="1" applyAlignment="1" applyProtection="1">
      <alignment vertical="center"/>
    </xf>
    <xf numFmtId="0" fontId="13" fillId="0" borderId="0" xfId="0" applyNumberFormat="1" applyFont="1" applyAlignment="1" applyProtection="1">
      <alignment vertical="center"/>
    </xf>
    <xf numFmtId="0" fontId="13" fillId="0" borderId="0" xfId="0" applyNumberFormat="1" applyFont="1" applyAlignment="1" applyProtection="1">
      <alignment horizontal="center" vertical="center"/>
    </xf>
    <xf numFmtId="0" fontId="13" fillId="0" borderId="0" xfId="0" applyNumberFormat="1" applyFont="1" applyFill="1" applyAlignment="1" applyProtection="1">
      <alignment vertical="center"/>
    </xf>
    <xf numFmtId="0" fontId="14" fillId="0" borderId="13" xfId="3" applyFont="1" applyBorder="1" applyAlignment="1" applyProtection="1">
      <alignment horizontal="center" vertical="center" wrapText="1"/>
    </xf>
    <xf numFmtId="0" fontId="14" fillId="0" borderId="13" xfId="3" applyNumberFormat="1" applyFont="1" applyBorder="1" applyAlignment="1" applyProtection="1">
      <alignment horizontal="center" vertical="center" wrapText="1"/>
    </xf>
    <xf numFmtId="0" fontId="19" fillId="0" borderId="13" xfId="3" applyNumberFormat="1" applyFont="1" applyBorder="1" applyAlignment="1" applyProtection="1">
      <alignment horizontal="center" vertical="center" wrapText="1"/>
    </xf>
    <xf numFmtId="0" fontId="14" fillId="2" borderId="13" xfId="0" applyFont="1" applyFill="1" applyBorder="1" applyAlignment="1" applyProtection="1">
      <alignment horizontal="center" vertical="center" wrapText="1"/>
    </xf>
    <xf numFmtId="0" fontId="18" fillId="2" borderId="13" xfId="3" applyFont="1" applyFill="1" applyBorder="1" applyAlignment="1" applyProtection="1">
      <alignment horizontal="left" vertical="center" wrapText="1"/>
    </xf>
    <xf numFmtId="4" fontId="14" fillId="0" borderId="13" xfId="4" applyNumberFormat="1" applyFont="1" applyFill="1" applyBorder="1" applyAlignment="1" applyProtection="1">
      <alignment horizontal="right" vertical="center"/>
    </xf>
    <xf numFmtId="4" fontId="14" fillId="0" borderId="13" xfId="5" applyNumberFormat="1" applyFont="1" applyFill="1" applyBorder="1" applyAlignment="1" applyProtection="1">
      <alignment horizontal="right" vertical="center"/>
    </xf>
    <xf numFmtId="4" fontId="14" fillId="4" borderId="13" xfId="4" applyNumberFormat="1" applyFont="1" applyFill="1" applyBorder="1" applyAlignment="1" applyProtection="1">
      <alignment horizontal="right" vertical="center"/>
    </xf>
    <xf numFmtId="4" fontId="14" fillId="3" borderId="13" xfId="4" applyNumberFormat="1" applyFont="1" applyBorder="1" applyAlignment="1" applyProtection="1">
      <alignment horizontal="right" vertical="center"/>
      <protection locked="0"/>
    </xf>
    <xf numFmtId="4" fontId="14" fillId="4" borderId="13" xfId="5" applyNumberFormat="1" applyFont="1" applyBorder="1" applyAlignment="1" applyProtection="1">
      <alignment horizontal="right" vertical="center"/>
    </xf>
    <xf numFmtId="0" fontId="18" fillId="2" borderId="13" xfId="0" applyNumberFormat="1" applyFont="1" applyFill="1" applyBorder="1" applyAlignment="1" applyProtection="1">
      <alignment vertical="center"/>
    </xf>
    <xf numFmtId="0" fontId="14" fillId="0" borderId="13" xfId="0" applyFont="1" applyBorder="1" applyAlignment="1" applyProtection="1">
      <alignment horizontal="center" vertical="center"/>
    </xf>
    <xf numFmtId="0" fontId="20" fillId="2" borderId="13" xfId="0" applyFont="1" applyFill="1" applyBorder="1" applyAlignment="1" applyProtection="1">
      <alignment vertical="center"/>
    </xf>
    <xf numFmtId="4" fontId="14" fillId="0" borderId="13" xfId="0" applyNumberFormat="1" applyFont="1" applyFill="1" applyBorder="1" applyAlignment="1" applyProtection="1">
      <alignment vertical="center"/>
    </xf>
    <xf numFmtId="4" fontId="14" fillId="3" borderId="13" xfId="4" applyNumberFormat="1" applyFont="1" applyFill="1" applyBorder="1" applyAlignment="1" applyProtection="1">
      <alignment horizontal="right" vertical="center"/>
      <protection locked="0"/>
    </xf>
    <xf numFmtId="4" fontId="14" fillId="0" borderId="13" xfId="5" applyFont="1" applyFill="1" applyBorder="1" applyAlignment="1" applyProtection="1">
      <alignment horizontal="center" vertical="center"/>
    </xf>
    <xf numFmtId="0" fontId="14" fillId="2" borderId="13" xfId="0" applyNumberFormat="1" applyFont="1" applyFill="1" applyBorder="1" applyAlignment="1" applyProtection="1">
      <alignment horizontal="center" vertical="center" wrapText="1"/>
    </xf>
    <xf numFmtId="4" fontId="14" fillId="0" borderId="13" xfId="5" applyFont="1" applyFill="1" applyBorder="1" applyAlignment="1" applyProtection="1">
      <alignment horizontal="right" vertical="center"/>
    </xf>
    <xf numFmtId="4" fontId="14" fillId="2" borderId="13" xfId="5" applyFont="1" applyFill="1" applyBorder="1" applyAlignment="1" applyProtection="1">
      <alignment horizontal="right" vertical="center"/>
    </xf>
    <xf numFmtId="4" fontId="14" fillId="0" borderId="13" xfId="4" applyNumberFormat="1" applyFont="1" applyFill="1" applyBorder="1" applyAlignment="1" applyProtection="1">
      <alignment horizontal="center" vertical="center"/>
    </xf>
    <xf numFmtId="0" fontId="14" fillId="2" borderId="13" xfId="4" applyNumberFormat="1" applyFont="1" applyFill="1" applyBorder="1" applyAlignment="1" applyProtection="1">
      <alignment horizontal="center" vertical="center" wrapText="1"/>
    </xf>
    <xf numFmtId="0" fontId="18" fillId="2" borderId="13" xfId="4" applyNumberFormat="1" applyFont="1" applyFill="1" applyBorder="1" applyAlignment="1" applyProtection="1">
      <alignment horizontal="right" vertical="center"/>
    </xf>
    <xf numFmtId="4" fontId="14" fillId="2" borderId="13" xfId="4" applyNumberFormat="1" applyFont="1" applyFill="1" applyBorder="1" applyAlignment="1" applyProtection="1">
      <alignment horizontal="right" vertical="center"/>
    </xf>
    <xf numFmtId="0" fontId="15" fillId="0" borderId="0" xfId="0" applyNumberFormat="1" applyFont="1" applyAlignment="1" applyProtection="1">
      <alignment vertical="center"/>
    </xf>
    <xf numFmtId="0" fontId="16" fillId="0" borderId="0" xfId="0" applyNumberFormat="1" applyFont="1" applyAlignment="1" applyProtection="1">
      <alignment vertical="center"/>
    </xf>
    <xf numFmtId="0" fontId="22" fillId="0" borderId="0" xfId="0" applyNumberFormat="1" applyFont="1" applyAlignment="1" applyProtection="1">
      <alignment vertical="center"/>
    </xf>
    <xf numFmtId="49" fontId="16" fillId="0" borderId="0" xfId="0" applyNumberFormat="1" applyFont="1" applyAlignment="1" applyProtection="1">
      <alignment vertical="center" wrapText="1"/>
    </xf>
    <xf numFmtId="49" fontId="16" fillId="0" borderId="0" xfId="0" applyNumberFormat="1" applyFont="1" applyAlignment="1" applyProtection="1">
      <alignment vertical="center"/>
    </xf>
    <xf numFmtId="0" fontId="16" fillId="0" borderId="0" xfId="0" applyNumberFormat="1" applyFont="1" applyFill="1" applyAlignment="1" applyProtection="1">
      <alignment vertical="center"/>
    </xf>
    <xf numFmtId="49" fontId="14" fillId="0" borderId="13" xfId="0" applyNumberFormat="1" applyFont="1" applyFill="1" applyBorder="1" applyAlignment="1" applyProtection="1">
      <alignment horizontal="center" vertical="center"/>
    </xf>
    <xf numFmtId="4" fontId="14" fillId="4" borderId="13" xfId="4" applyNumberFormat="1" applyFont="1" applyFill="1" applyBorder="1" applyAlignment="1" applyProtection="1">
      <alignment horizontal="center" vertical="center"/>
    </xf>
    <xf numFmtId="49" fontId="14" fillId="0" borderId="13" xfId="0" applyNumberFormat="1" applyFont="1" applyBorder="1" applyAlignment="1" applyProtection="1">
      <alignment horizontal="center" vertical="center"/>
    </xf>
    <xf numFmtId="49" fontId="14" fillId="0" borderId="13" xfId="0" quotePrefix="1" applyNumberFormat="1" applyFont="1" applyFill="1" applyBorder="1" applyAlignment="1" applyProtection="1">
      <alignment horizontal="center" vertical="center"/>
    </xf>
    <xf numFmtId="49" fontId="14" fillId="0" borderId="13" xfId="0" applyNumberFormat="1" applyFont="1" applyBorder="1" applyAlignment="1" applyProtection="1">
      <alignment vertical="center" wrapText="1"/>
    </xf>
    <xf numFmtId="49" fontId="14" fillId="0" borderId="13" xfId="0" applyNumberFormat="1" applyFont="1" applyBorder="1" applyAlignment="1" applyProtection="1">
      <alignment horizontal="center" vertical="center" wrapText="1"/>
    </xf>
    <xf numFmtId="49" fontId="14" fillId="0" borderId="13" xfId="0" quotePrefix="1" applyNumberFormat="1" applyFont="1" applyBorder="1" applyAlignment="1" applyProtection="1">
      <alignment horizontal="center" vertical="center"/>
    </xf>
    <xf numFmtId="49" fontId="14" fillId="0" borderId="13" xfId="5" applyNumberFormat="1" applyFont="1" applyFill="1" applyBorder="1" applyAlignment="1" applyProtection="1">
      <alignment horizontal="left" vertical="center"/>
    </xf>
    <xf numFmtId="49" fontId="14" fillId="0" borderId="13" xfId="0" applyNumberFormat="1" applyFont="1" applyBorder="1" applyAlignment="1" applyProtection="1">
      <alignment vertical="center"/>
    </xf>
    <xf numFmtId="4" fontId="14" fillId="0" borderId="13" xfId="0" applyNumberFormat="1" applyFont="1" applyFill="1" applyBorder="1" applyAlignment="1" applyProtection="1">
      <alignment horizontal="right" vertical="center"/>
    </xf>
    <xf numFmtId="4" fontId="14" fillId="2" borderId="13" xfId="0" applyNumberFormat="1" applyFont="1" applyFill="1" applyBorder="1" applyAlignment="1" applyProtection="1">
      <alignment horizontal="right" vertical="center"/>
    </xf>
    <xf numFmtId="4" fontId="14" fillId="3" borderId="13" xfId="0" applyNumberFormat="1" applyFont="1" applyFill="1" applyBorder="1" applyAlignment="1" applyProtection="1">
      <alignment horizontal="right" vertical="center"/>
      <protection locked="0"/>
    </xf>
    <xf numFmtId="4" fontId="14" fillId="0" borderId="13" xfId="7" applyNumberFormat="1" applyFont="1" applyFill="1" applyBorder="1" applyAlignment="1" applyProtection="1">
      <alignment horizontal="right" vertical="center"/>
    </xf>
    <xf numFmtId="4" fontId="14" fillId="4" borderId="13" xfId="7" applyNumberFormat="1" applyFont="1" applyFill="1" applyBorder="1" applyAlignment="1" applyProtection="1">
      <alignment horizontal="right" vertical="center"/>
    </xf>
    <xf numFmtId="0" fontId="14" fillId="0" borderId="13" xfId="3" applyFont="1" applyBorder="1" applyAlignment="1" applyProtection="1">
      <alignment horizontal="center" vertical="center" wrapText="1"/>
    </xf>
    <xf numFmtId="0" fontId="21" fillId="0" borderId="0" xfId="2" applyFont="1" applyFill="1" applyBorder="1" applyAlignment="1" applyProtection="1">
      <alignment vertical="center" wrapText="1"/>
    </xf>
    <xf numFmtId="0" fontId="21" fillId="2" borderId="0" xfId="2" applyFont="1" applyFill="1" applyBorder="1" applyAlignment="1" applyProtection="1">
      <alignment vertical="center" wrapText="1"/>
    </xf>
    <xf numFmtId="49" fontId="14" fillId="0" borderId="13" xfId="3" applyNumberFormat="1" applyFont="1" applyBorder="1" applyAlignment="1" applyProtection="1">
      <alignment horizontal="center" vertical="center" wrapText="1"/>
    </xf>
    <xf numFmtId="0" fontId="22" fillId="0" borderId="0" xfId="0" applyFont="1" applyAlignment="1" applyProtection="1">
      <alignment vertical="center"/>
    </xf>
    <xf numFmtId="49" fontId="22" fillId="0" borderId="0" xfId="0" applyNumberFormat="1" applyFont="1" applyAlignment="1" applyProtection="1">
      <alignment vertical="center"/>
    </xf>
    <xf numFmtId="0" fontId="22" fillId="0" borderId="0" xfId="0" applyFont="1" applyFill="1" applyAlignment="1" applyProtection="1">
      <alignment vertical="center"/>
    </xf>
    <xf numFmtId="0" fontId="16" fillId="0" borderId="0" xfId="0" applyFont="1" applyAlignment="1">
      <alignment horizontal="left" vertical="center"/>
    </xf>
    <xf numFmtId="0" fontId="22" fillId="0" borderId="0" xfId="0" applyFont="1" applyBorder="1" applyAlignment="1" applyProtection="1">
      <alignment vertical="center"/>
    </xf>
    <xf numFmtId="0" fontId="16" fillId="0" borderId="0" xfId="0" applyFont="1" applyAlignment="1">
      <alignment horizontal="left" vertical="center" wrapText="1"/>
    </xf>
    <xf numFmtId="49" fontId="16" fillId="0" borderId="0" xfId="0" applyNumberFormat="1" applyFont="1" applyAlignment="1">
      <alignment horizontal="left" vertical="center" wrapText="1"/>
    </xf>
    <xf numFmtId="0" fontId="14" fillId="0" borderId="13" xfId="3" applyFont="1" applyBorder="1" applyAlignment="1" applyProtection="1">
      <alignment horizontal="center" vertical="center" wrapText="1"/>
    </xf>
    <xf numFmtId="49" fontId="14" fillId="0" borderId="13" xfId="0" applyNumberFormat="1" applyFont="1" applyBorder="1" applyAlignment="1" applyProtection="1">
      <alignment horizontal="center" vertical="center"/>
    </xf>
    <xf numFmtId="49" fontId="14" fillId="0" borderId="13" xfId="0" applyNumberFormat="1" applyFont="1" applyBorder="1" applyAlignment="1" applyProtection="1">
      <alignment horizontal="center" vertical="center" wrapText="1"/>
    </xf>
    <xf numFmtId="49" fontId="14" fillId="0" borderId="13" xfId="0" applyNumberFormat="1" applyFont="1" applyBorder="1" applyAlignment="1" applyProtection="1">
      <alignment vertical="center" wrapText="1"/>
    </xf>
    <xf numFmtId="0" fontId="13" fillId="0" borderId="4" xfId="0" applyNumberFormat="1" applyFont="1" applyBorder="1" applyAlignment="1" applyProtection="1">
      <alignment horizontal="center" vertical="center" wrapText="1"/>
    </xf>
    <xf numFmtId="0" fontId="13" fillId="0" borderId="5" xfId="0" applyNumberFormat="1" applyFont="1" applyBorder="1" applyAlignment="1" applyProtection="1">
      <alignment horizontal="center" vertical="center" wrapText="1"/>
    </xf>
    <xf numFmtId="0" fontId="13" fillId="0" borderId="6" xfId="0" applyNumberFormat="1" applyFont="1" applyBorder="1" applyAlignment="1" applyProtection="1">
      <alignment horizontal="center" vertical="center" wrapText="1"/>
    </xf>
    <xf numFmtId="0" fontId="14" fillId="0" borderId="13" xfId="0" applyNumberFormat="1" applyFont="1" applyBorder="1" applyAlignment="1" applyProtection="1">
      <alignment horizontal="center" vertical="center" wrapText="1"/>
    </xf>
    <xf numFmtId="0" fontId="18" fillId="2" borderId="13" xfId="0" applyFont="1" applyFill="1" applyBorder="1" applyAlignment="1" applyProtection="1">
      <alignment horizontal="center" vertical="center"/>
    </xf>
    <xf numFmtId="0" fontId="17" fillId="0" borderId="13" xfId="3" applyFont="1" applyBorder="1" applyAlignment="1" applyProtection="1">
      <alignment horizontal="center" vertical="center" wrapText="1"/>
    </xf>
    <xf numFmtId="0" fontId="14" fillId="0" borderId="13" xfId="3" applyFont="1" applyBorder="1" applyAlignment="1" applyProtection="1">
      <alignment horizontal="center" vertical="center" wrapText="1"/>
    </xf>
    <xf numFmtId="0" fontId="21" fillId="0" borderId="0" xfId="2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1" xfId="0" applyNumberFormat="1" applyFont="1" applyFill="1" applyBorder="1" applyAlignment="1" applyProtection="1">
      <alignment horizontal="center" vertical="center" wrapText="1"/>
    </xf>
    <xf numFmtId="0" fontId="14" fillId="0" borderId="13" xfId="0" applyFont="1" applyBorder="1" applyAlignment="1" applyProtection="1">
      <alignment horizontal="center" vertical="center"/>
    </xf>
    <xf numFmtId="0" fontId="14" fillId="0" borderId="13" xfId="0" applyFont="1" applyFill="1" applyBorder="1" applyAlignment="1" applyProtection="1">
      <alignment horizontal="center" vertical="center"/>
    </xf>
    <xf numFmtId="0" fontId="13" fillId="0" borderId="17" xfId="0" applyNumberFormat="1" applyFont="1" applyBorder="1" applyAlignment="1" applyProtection="1">
      <alignment horizontal="center" vertical="center" wrapText="1"/>
    </xf>
    <xf numFmtId="0" fontId="14" fillId="2" borderId="13" xfId="3" applyFont="1" applyFill="1" applyBorder="1" applyAlignment="1" applyProtection="1">
      <alignment horizontal="center" vertical="center" wrapText="1"/>
    </xf>
    <xf numFmtId="0" fontId="14" fillId="0" borderId="13" xfId="0" applyNumberFormat="1" applyFont="1" applyBorder="1" applyAlignment="1" applyProtection="1">
      <alignment horizontal="center" vertical="center"/>
    </xf>
    <xf numFmtId="49" fontId="17" fillId="0" borderId="13" xfId="3" applyNumberFormat="1" applyFont="1" applyBorder="1" applyAlignment="1" applyProtection="1">
      <alignment horizontal="center" vertical="center" wrapText="1"/>
    </xf>
    <xf numFmtId="0" fontId="21" fillId="2" borderId="0" xfId="2" applyFont="1" applyFill="1" applyBorder="1" applyAlignment="1" applyProtection="1">
      <alignment horizontal="center" vertical="center" wrapText="1"/>
    </xf>
    <xf numFmtId="49" fontId="1" fillId="2" borderId="0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Border="1" applyAlignment="1" applyProtection="1">
      <alignment horizontal="center" vertical="center" wrapText="1"/>
    </xf>
    <xf numFmtId="0" fontId="1" fillId="0" borderId="5" xfId="0" applyNumberFormat="1" applyFont="1" applyBorder="1" applyAlignment="1" applyProtection="1">
      <alignment horizontal="center" vertical="center" wrapText="1"/>
    </xf>
    <xf numFmtId="0" fontId="1" fillId="0" borderId="6" xfId="0" applyNumberFormat="1" applyFont="1" applyBorder="1" applyAlignment="1" applyProtection="1">
      <alignment horizontal="center" vertical="center" wrapText="1"/>
    </xf>
    <xf numFmtId="49" fontId="14" fillId="0" borderId="13" xfId="0" applyNumberFormat="1" applyFont="1" applyBorder="1" applyAlignment="1" applyProtection="1">
      <alignment vertical="center" wrapText="1"/>
    </xf>
    <xf numFmtId="49" fontId="14" fillId="0" borderId="13" xfId="0" applyNumberFormat="1" applyFont="1" applyBorder="1" applyAlignment="1" applyProtection="1">
      <alignment horizontal="center" vertical="center" wrapText="1"/>
    </xf>
    <xf numFmtId="49" fontId="14" fillId="0" borderId="13" xfId="0" applyNumberFormat="1" applyFont="1" applyBorder="1" applyAlignment="1" applyProtection="1">
      <alignment horizontal="center" vertical="center"/>
    </xf>
    <xf numFmtId="49" fontId="14" fillId="0" borderId="13" xfId="0" applyNumberFormat="1" applyFont="1" applyBorder="1" applyAlignment="1" applyProtection="1">
      <alignment horizontal="left" vertical="center" wrapText="1"/>
    </xf>
    <xf numFmtId="0" fontId="1" fillId="0" borderId="17" xfId="0" applyNumberFormat="1" applyFont="1" applyBorder="1" applyAlignment="1" applyProtection="1">
      <alignment horizontal="center" vertical="center" wrapText="1"/>
    </xf>
  </cellXfs>
  <cellStyles count="9">
    <cellStyle name="ЗаголовокСтолбца" xfId="3"/>
    <cellStyle name="Значение" xfId="4"/>
    <cellStyle name="Обычный" xfId="0" builtinId="0"/>
    <cellStyle name="Обычный 2_наш последний RAB (28.09.10)" xfId="8"/>
    <cellStyle name="Обычный_PRIL1.ELECTR 2 2" xfId="1"/>
    <cellStyle name="Обычный_ЖКУ_проект3 2 2" xfId="2"/>
    <cellStyle name="Обычный_Формы 2-РЭК и  3-РЭК " xfId="6"/>
    <cellStyle name="Формула_НВВ - сети долгосрочный (15.07) - передано на оформление" xfId="5"/>
    <cellStyle name="ФормулаВБ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125"/>
  <sheetViews>
    <sheetView tabSelected="1" zoomScale="80" zoomScaleNormal="80" workbookViewId="0">
      <selection activeCell="CD114" sqref="CD114"/>
    </sheetView>
  </sheetViews>
  <sheetFormatPr defaultRowHeight="11.25" x14ac:dyDescent="0.25"/>
  <cols>
    <col min="1" max="1" width="8.28515625" style="1" customWidth="1"/>
    <col min="2" max="2" width="8.42578125" style="1" customWidth="1"/>
    <col min="3" max="3" width="2.7109375" style="1" customWidth="1"/>
    <col min="4" max="4" width="14" style="1" customWidth="1"/>
    <col min="5" max="5" width="16" style="1" customWidth="1"/>
    <col min="6" max="6" width="14.85546875" style="1" customWidth="1"/>
    <col min="7" max="7" width="17" style="3" customWidth="1"/>
    <col min="8" max="8" width="17.7109375" style="1" hidden="1" customWidth="1"/>
    <col min="9" max="10" width="15.7109375" style="1" hidden="1" customWidth="1"/>
    <col min="11" max="17" width="15.7109375" style="4" hidden="1" customWidth="1"/>
    <col min="18" max="44" width="15.7109375" style="1" hidden="1" customWidth="1"/>
    <col min="45" max="45" width="13" style="1" customWidth="1"/>
    <col min="46" max="47" width="11.7109375" style="1" customWidth="1"/>
    <col min="48" max="48" width="13" style="1" customWidth="1"/>
    <col min="49" max="50" width="11.7109375" style="1" customWidth="1"/>
    <col min="51" max="51" width="12.5703125" style="1" customWidth="1"/>
    <col min="52" max="53" width="11.7109375" style="1" customWidth="1"/>
    <col min="54" max="54" width="12.5703125" style="1" customWidth="1"/>
    <col min="55" max="56" width="11.7109375" style="1" customWidth="1"/>
    <col min="57" max="57" width="12.5703125" style="1" hidden="1" customWidth="1"/>
    <col min="58" max="59" width="11.7109375" style="1" hidden="1" customWidth="1"/>
    <col min="60" max="74" width="15.7109375" style="1" hidden="1" customWidth="1"/>
    <col min="75" max="76" width="2.7109375" style="1" hidden="1" customWidth="1"/>
    <col min="77" max="77" width="2.7109375" style="1" customWidth="1"/>
    <col min="78" max="78" width="25" style="1" hidden="1" customWidth="1"/>
    <col min="79" max="242" width="9.140625" style="1"/>
    <col min="243" max="244" width="0" style="1" hidden="1" customWidth="1"/>
    <col min="245" max="245" width="2.7109375" style="1" customWidth="1"/>
    <col min="246" max="246" width="16" style="1" customWidth="1"/>
    <col min="247" max="247" width="14.7109375" style="1" customWidth="1"/>
    <col min="248" max="249" width="0" style="1" hidden="1" customWidth="1"/>
    <col min="250" max="250" width="14.7109375" style="1" customWidth="1"/>
    <col min="251" max="251" width="12.7109375" style="1" customWidth="1"/>
    <col min="252" max="276" width="0" style="1" hidden="1" customWidth="1"/>
    <col min="277" max="297" width="15.7109375" style="1" customWidth="1"/>
    <col min="298" max="300" width="0" style="1" hidden="1" customWidth="1"/>
    <col min="301" max="303" width="15.7109375" style="1" customWidth="1"/>
    <col min="304" max="306" width="0" style="1" hidden="1" customWidth="1"/>
    <col min="307" max="309" width="15.7109375" style="1" customWidth="1"/>
    <col min="310" max="312" width="0" style="1" hidden="1" customWidth="1"/>
    <col min="313" max="315" width="15.7109375" style="1" customWidth="1"/>
    <col min="316" max="332" width="0" style="1" hidden="1" customWidth="1"/>
    <col min="333" max="333" width="2.7109375" style="1" customWidth="1"/>
    <col min="334" max="334" width="25" style="1" customWidth="1"/>
    <col min="335" max="498" width="9.140625" style="1"/>
    <col min="499" max="500" width="0" style="1" hidden="1" customWidth="1"/>
    <col min="501" max="501" width="2.7109375" style="1" customWidth="1"/>
    <col min="502" max="502" width="16" style="1" customWidth="1"/>
    <col min="503" max="503" width="14.7109375" style="1" customWidth="1"/>
    <col min="504" max="505" width="0" style="1" hidden="1" customWidth="1"/>
    <col min="506" max="506" width="14.7109375" style="1" customWidth="1"/>
    <col min="507" max="507" width="12.7109375" style="1" customWidth="1"/>
    <col min="508" max="532" width="0" style="1" hidden="1" customWidth="1"/>
    <col min="533" max="553" width="15.7109375" style="1" customWidth="1"/>
    <col min="554" max="556" width="0" style="1" hidden="1" customWidth="1"/>
    <col min="557" max="559" width="15.7109375" style="1" customWidth="1"/>
    <col min="560" max="562" width="0" style="1" hidden="1" customWidth="1"/>
    <col min="563" max="565" width="15.7109375" style="1" customWidth="1"/>
    <col min="566" max="568" width="0" style="1" hidden="1" customWidth="1"/>
    <col min="569" max="571" width="15.7109375" style="1" customWidth="1"/>
    <col min="572" max="588" width="0" style="1" hidden="1" customWidth="1"/>
    <col min="589" max="589" width="2.7109375" style="1" customWidth="1"/>
    <col min="590" max="590" width="25" style="1" customWidth="1"/>
    <col min="591" max="754" width="9.140625" style="1"/>
    <col min="755" max="756" width="0" style="1" hidden="1" customWidth="1"/>
    <col min="757" max="757" width="2.7109375" style="1" customWidth="1"/>
    <col min="758" max="758" width="16" style="1" customWidth="1"/>
    <col min="759" max="759" width="14.7109375" style="1" customWidth="1"/>
    <col min="760" max="761" width="0" style="1" hidden="1" customWidth="1"/>
    <col min="762" max="762" width="14.7109375" style="1" customWidth="1"/>
    <col min="763" max="763" width="12.7109375" style="1" customWidth="1"/>
    <col min="764" max="788" width="0" style="1" hidden="1" customWidth="1"/>
    <col min="789" max="809" width="15.7109375" style="1" customWidth="1"/>
    <col min="810" max="812" width="0" style="1" hidden="1" customWidth="1"/>
    <col min="813" max="815" width="15.7109375" style="1" customWidth="1"/>
    <col min="816" max="818" width="0" style="1" hidden="1" customWidth="1"/>
    <col min="819" max="821" width="15.7109375" style="1" customWidth="1"/>
    <col min="822" max="824" width="0" style="1" hidden="1" customWidth="1"/>
    <col min="825" max="827" width="15.7109375" style="1" customWidth="1"/>
    <col min="828" max="844" width="0" style="1" hidden="1" customWidth="1"/>
    <col min="845" max="845" width="2.7109375" style="1" customWidth="1"/>
    <col min="846" max="846" width="25" style="1" customWidth="1"/>
    <col min="847" max="1010" width="9.140625" style="1"/>
    <col min="1011" max="1012" width="0" style="1" hidden="1" customWidth="1"/>
    <col min="1013" max="1013" width="2.7109375" style="1" customWidth="1"/>
    <col min="1014" max="1014" width="16" style="1" customWidth="1"/>
    <col min="1015" max="1015" width="14.7109375" style="1" customWidth="1"/>
    <col min="1016" max="1017" width="0" style="1" hidden="1" customWidth="1"/>
    <col min="1018" max="1018" width="14.7109375" style="1" customWidth="1"/>
    <col min="1019" max="1019" width="12.7109375" style="1" customWidth="1"/>
    <col min="1020" max="1044" width="0" style="1" hidden="1" customWidth="1"/>
    <col min="1045" max="1065" width="15.7109375" style="1" customWidth="1"/>
    <col min="1066" max="1068" width="0" style="1" hidden="1" customWidth="1"/>
    <col min="1069" max="1071" width="15.7109375" style="1" customWidth="1"/>
    <col min="1072" max="1074" width="0" style="1" hidden="1" customWidth="1"/>
    <col min="1075" max="1077" width="15.7109375" style="1" customWidth="1"/>
    <col min="1078" max="1080" width="0" style="1" hidden="1" customWidth="1"/>
    <col min="1081" max="1083" width="15.7109375" style="1" customWidth="1"/>
    <col min="1084" max="1100" width="0" style="1" hidden="1" customWidth="1"/>
    <col min="1101" max="1101" width="2.7109375" style="1" customWidth="1"/>
    <col min="1102" max="1102" width="25" style="1" customWidth="1"/>
    <col min="1103" max="1266" width="9.140625" style="1"/>
    <col min="1267" max="1268" width="0" style="1" hidden="1" customWidth="1"/>
    <col min="1269" max="1269" width="2.7109375" style="1" customWidth="1"/>
    <col min="1270" max="1270" width="16" style="1" customWidth="1"/>
    <col min="1271" max="1271" width="14.7109375" style="1" customWidth="1"/>
    <col min="1272" max="1273" width="0" style="1" hidden="1" customWidth="1"/>
    <col min="1274" max="1274" width="14.7109375" style="1" customWidth="1"/>
    <col min="1275" max="1275" width="12.7109375" style="1" customWidth="1"/>
    <col min="1276" max="1300" width="0" style="1" hidden="1" customWidth="1"/>
    <col min="1301" max="1321" width="15.7109375" style="1" customWidth="1"/>
    <col min="1322" max="1324" width="0" style="1" hidden="1" customWidth="1"/>
    <col min="1325" max="1327" width="15.7109375" style="1" customWidth="1"/>
    <col min="1328" max="1330" width="0" style="1" hidden="1" customWidth="1"/>
    <col min="1331" max="1333" width="15.7109375" style="1" customWidth="1"/>
    <col min="1334" max="1336" width="0" style="1" hidden="1" customWidth="1"/>
    <col min="1337" max="1339" width="15.7109375" style="1" customWidth="1"/>
    <col min="1340" max="1356" width="0" style="1" hidden="1" customWidth="1"/>
    <col min="1357" max="1357" width="2.7109375" style="1" customWidth="1"/>
    <col min="1358" max="1358" width="25" style="1" customWidth="1"/>
    <col min="1359" max="1522" width="9.140625" style="1"/>
    <col min="1523" max="1524" width="0" style="1" hidden="1" customWidth="1"/>
    <col min="1525" max="1525" width="2.7109375" style="1" customWidth="1"/>
    <col min="1526" max="1526" width="16" style="1" customWidth="1"/>
    <col min="1527" max="1527" width="14.7109375" style="1" customWidth="1"/>
    <col min="1528" max="1529" width="0" style="1" hidden="1" customWidth="1"/>
    <col min="1530" max="1530" width="14.7109375" style="1" customWidth="1"/>
    <col min="1531" max="1531" width="12.7109375" style="1" customWidth="1"/>
    <col min="1532" max="1556" width="0" style="1" hidden="1" customWidth="1"/>
    <col min="1557" max="1577" width="15.7109375" style="1" customWidth="1"/>
    <col min="1578" max="1580" width="0" style="1" hidden="1" customWidth="1"/>
    <col min="1581" max="1583" width="15.7109375" style="1" customWidth="1"/>
    <col min="1584" max="1586" width="0" style="1" hidden="1" customWidth="1"/>
    <col min="1587" max="1589" width="15.7109375" style="1" customWidth="1"/>
    <col min="1590" max="1592" width="0" style="1" hidden="1" customWidth="1"/>
    <col min="1593" max="1595" width="15.7109375" style="1" customWidth="1"/>
    <col min="1596" max="1612" width="0" style="1" hidden="1" customWidth="1"/>
    <col min="1613" max="1613" width="2.7109375" style="1" customWidth="1"/>
    <col min="1614" max="1614" width="25" style="1" customWidth="1"/>
    <col min="1615" max="1778" width="9.140625" style="1"/>
    <col min="1779" max="1780" width="0" style="1" hidden="1" customWidth="1"/>
    <col min="1781" max="1781" width="2.7109375" style="1" customWidth="1"/>
    <col min="1782" max="1782" width="16" style="1" customWidth="1"/>
    <col min="1783" max="1783" width="14.7109375" style="1" customWidth="1"/>
    <col min="1784" max="1785" width="0" style="1" hidden="1" customWidth="1"/>
    <col min="1786" max="1786" width="14.7109375" style="1" customWidth="1"/>
    <col min="1787" max="1787" width="12.7109375" style="1" customWidth="1"/>
    <col min="1788" max="1812" width="0" style="1" hidden="1" customWidth="1"/>
    <col min="1813" max="1833" width="15.7109375" style="1" customWidth="1"/>
    <col min="1834" max="1836" width="0" style="1" hidden="1" customWidth="1"/>
    <col min="1837" max="1839" width="15.7109375" style="1" customWidth="1"/>
    <col min="1840" max="1842" width="0" style="1" hidden="1" customWidth="1"/>
    <col min="1843" max="1845" width="15.7109375" style="1" customWidth="1"/>
    <col min="1846" max="1848" width="0" style="1" hidden="1" customWidth="1"/>
    <col min="1849" max="1851" width="15.7109375" style="1" customWidth="1"/>
    <col min="1852" max="1868" width="0" style="1" hidden="1" customWidth="1"/>
    <col min="1869" max="1869" width="2.7109375" style="1" customWidth="1"/>
    <col min="1870" max="1870" width="25" style="1" customWidth="1"/>
    <col min="1871" max="2034" width="9.140625" style="1"/>
    <col min="2035" max="2036" width="0" style="1" hidden="1" customWidth="1"/>
    <col min="2037" max="2037" width="2.7109375" style="1" customWidth="1"/>
    <col min="2038" max="2038" width="16" style="1" customWidth="1"/>
    <col min="2039" max="2039" width="14.7109375" style="1" customWidth="1"/>
    <col min="2040" max="2041" width="0" style="1" hidden="1" customWidth="1"/>
    <col min="2042" max="2042" width="14.7109375" style="1" customWidth="1"/>
    <col min="2043" max="2043" width="12.7109375" style="1" customWidth="1"/>
    <col min="2044" max="2068" width="0" style="1" hidden="1" customWidth="1"/>
    <col min="2069" max="2089" width="15.7109375" style="1" customWidth="1"/>
    <col min="2090" max="2092" width="0" style="1" hidden="1" customWidth="1"/>
    <col min="2093" max="2095" width="15.7109375" style="1" customWidth="1"/>
    <col min="2096" max="2098" width="0" style="1" hidden="1" customWidth="1"/>
    <col min="2099" max="2101" width="15.7109375" style="1" customWidth="1"/>
    <col min="2102" max="2104" width="0" style="1" hidden="1" customWidth="1"/>
    <col min="2105" max="2107" width="15.7109375" style="1" customWidth="1"/>
    <col min="2108" max="2124" width="0" style="1" hidden="1" customWidth="1"/>
    <col min="2125" max="2125" width="2.7109375" style="1" customWidth="1"/>
    <col min="2126" max="2126" width="25" style="1" customWidth="1"/>
    <col min="2127" max="2290" width="9.140625" style="1"/>
    <col min="2291" max="2292" width="0" style="1" hidden="1" customWidth="1"/>
    <col min="2293" max="2293" width="2.7109375" style="1" customWidth="1"/>
    <col min="2294" max="2294" width="16" style="1" customWidth="1"/>
    <col min="2295" max="2295" width="14.7109375" style="1" customWidth="1"/>
    <col min="2296" max="2297" width="0" style="1" hidden="1" customWidth="1"/>
    <col min="2298" max="2298" width="14.7109375" style="1" customWidth="1"/>
    <col min="2299" max="2299" width="12.7109375" style="1" customWidth="1"/>
    <col min="2300" max="2324" width="0" style="1" hidden="1" customWidth="1"/>
    <col min="2325" max="2345" width="15.7109375" style="1" customWidth="1"/>
    <col min="2346" max="2348" width="0" style="1" hidden="1" customWidth="1"/>
    <col min="2349" max="2351" width="15.7109375" style="1" customWidth="1"/>
    <col min="2352" max="2354" width="0" style="1" hidden="1" customWidth="1"/>
    <col min="2355" max="2357" width="15.7109375" style="1" customWidth="1"/>
    <col min="2358" max="2360" width="0" style="1" hidden="1" customWidth="1"/>
    <col min="2361" max="2363" width="15.7109375" style="1" customWidth="1"/>
    <col min="2364" max="2380" width="0" style="1" hidden="1" customWidth="1"/>
    <col min="2381" max="2381" width="2.7109375" style="1" customWidth="1"/>
    <col min="2382" max="2382" width="25" style="1" customWidth="1"/>
    <col min="2383" max="2546" width="9.140625" style="1"/>
    <col min="2547" max="2548" width="0" style="1" hidden="1" customWidth="1"/>
    <col min="2549" max="2549" width="2.7109375" style="1" customWidth="1"/>
    <col min="2550" max="2550" width="16" style="1" customWidth="1"/>
    <col min="2551" max="2551" width="14.7109375" style="1" customWidth="1"/>
    <col min="2552" max="2553" width="0" style="1" hidden="1" customWidth="1"/>
    <col min="2554" max="2554" width="14.7109375" style="1" customWidth="1"/>
    <col min="2555" max="2555" width="12.7109375" style="1" customWidth="1"/>
    <col min="2556" max="2580" width="0" style="1" hidden="1" customWidth="1"/>
    <col min="2581" max="2601" width="15.7109375" style="1" customWidth="1"/>
    <col min="2602" max="2604" width="0" style="1" hidden="1" customWidth="1"/>
    <col min="2605" max="2607" width="15.7109375" style="1" customWidth="1"/>
    <col min="2608" max="2610" width="0" style="1" hidden="1" customWidth="1"/>
    <col min="2611" max="2613" width="15.7109375" style="1" customWidth="1"/>
    <col min="2614" max="2616" width="0" style="1" hidden="1" customWidth="1"/>
    <col min="2617" max="2619" width="15.7109375" style="1" customWidth="1"/>
    <col min="2620" max="2636" width="0" style="1" hidden="1" customWidth="1"/>
    <col min="2637" max="2637" width="2.7109375" style="1" customWidth="1"/>
    <col min="2638" max="2638" width="25" style="1" customWidth="1"/>
    <col min="2639" max="2802" width="9.140625" style="1"/>
    <col min="2803" max="2804" width="0" style="1" hidden="1" customWidth="1"/>
    <col min="2805" max="2805" width="2.7109375" style="1" customWidth="1"/>
    <col min="2806" max="2806" width="16" style="1" customWidth="1"/>
    <col min="2807" max="2807" width="14.7109375" style="1" customWidth="1"/>
    <col min="2808" max="2809" width="0" style="1" hidden="1" customWidth="1"/>
    <col min="2810" max="2810" width="14.7109375" style="1" customWidth="1"/>
    <col min="2811" max="2811" width="12.7109375" style="1" customWidth="1"/>
    <col min="2812" max="2836" width="0" style="1" hidden="1" customWidth="1"/>
    <col min="2837" max="2857" width="15.7109375" style="1" customWidth="1"/>
    <col min="2858" max="2860" width="0" style="1" hidden="1" customWidth="1"/>
    <col min="2861" max="2863" width="15.7109375" style="1" customWidth="1"/>
    <col min="2864" max="2866" width="0" style="1" hidden="1" customWidth="1"/>
    <col min="2867" max="2869" width="15.7109375" style="1" customWidth="1"/>
    <col min="2870" max="2872" width="0" style="1" hidden="1" customWidth="1"/>
    <col min="2873" max="2875" width="15.7109375" style="1" customWidth="1"/>
    <col min="2876" max="2892" width="0" style="1" hidden="1" customWidth="1"/>
    <col min="2893" max="2893" width="2.7109375" style="1" customWidth="1"/>
    <col min="2894" max="2894" width="25" style="1" customWidth="1"/>
    <col min="2895" max="3058" width="9.140625" style="1"/>
    <col min="3059" max="3060" width="0" style="1" hidden="1" customWidth="1"/>
    <col min="3061" max="3061" width="2.7109375" style="1" customWidth="1"/>
    <col min="3062" max="3062" width="16" style="1" customWidth="1"/>
    <col min="3063" max="3063" width="14.7109375" style="1" customWidth="1"/>
    <col min="3064" max="3065" width="0" style="1" hidden="1" customWidth="1"/>
    <col min="3066" max="3066" width="14.7109375" style="1" customWidth="1"/>
    <col min="3067" max="3067" width="12.7109375" style="1" customWidth="1"/>
    <col min="3068" max="3092" width="0" style="1" hidden="1" customWidth="1"/>
    <col min="3093" max="3113" width="15.7109375" style="1" customWidth="1"/>
    <col min="3114" max="3116" width="0" style="1" hidden="1" customWidth="1"/>
    <col min="3117" max="3119" width="15.7109375" style="1" customWidth="1"/>
    <col min="3120" max="3122" width="0" style="1" hidden="1" customWidth="1"/>
    <col min="3123" max="3125" width="15.7109375" style="1" customWidth="1"/>
    <col min="3126" max="3128" width="0" style="1" hidden="1" customWidth="1"/>
    <col min="3129" max="3131" width="15.7109375" style="1" customWidth="1"/>
    <col min="3132" max="3148" width="0" style="1" hidden="1" customWidth="1"/>
    <col min="3149" max="3149" width="2.7109375" style="1" customWidth="1"/>
    <col min="3150" max="3150" width="25" style="1" customWidth="1"/>
    <col min="3151" max="3314" width="9.140625" style="1"/>
    <col min="3315" max="3316" width="0" style="1" hidden="1" customWidth="1"/>
    <col min="3317" max="3317" width="2.7109375" style="1" customWidth="1"/>
    <col min="3318" max="3318" width="16" style="1" customWidth="1"/>
    <col min="3319" max="3319" width="14.7109375" style="1" customWidth="1"/>
    <col min="3320" max="3321" width="0" style="1" hidden="1" customWidth="1"/>
    <col min="3322" max="3322" width="14.7109375" style="1" customWidth="1"/>
    <col min="3323" max="3323" width="12.7109375" style="1" customWidth="1"/>
    <col min="3324" max="3348" width="0" style="1" hidden="1" customWidth="1"/>
    <col min="3349" max="3369" width="15.7109375" style="1" customWidth="1"/>
    <col min="3370" max="3372" width="0" style="1" hidden="1" customWidth="1"/>
    <col min="3373" max="3375" width="15.7109375" style="1" customWidth="1"/>
    <col min="3376" max="3378" width="0" style="1" hidden="1" customWidth="1"/>
    <col min="3379" max="3381" width="15.7109375" style="1" customWidth="1"/>
    <col min="3382" max="3384" width="0" style="1" hidden="1" customWidth="1"/>
    <col min="3385" max="3387" width="15.7109375" style="1" customWidth="1"/>
    <col min="3388" max="3404" width="0" style="1" hidden="1" customWidth="1"/>
    <col min="3405" max="3405" width="2.7109375" style="1" customWidth="1"/>
    <col min="3406" max="3406" width="25" style="1" customWidth="1"/>
    <col min="3407" max="3570" width="9.140625" style="1"/>
    <col min="3571" max="3572" width="0" style="1" hidden="1" customWidth="1"/>
    <col min="3573" max="3573" width="2.7109375" style="1" customWidth="1"/>
    <col min="3574" max="3574" width="16" style="1" customWidth="1"/>
    <col min="3575" max="3575" width="14.7109375" style="1" customWidth="1"/>
    <col min="3576" max="3577" width="0" style="1" hidden="1" customWidth="1"/>
    <col min="3578" max="3578" width="14.7109375" style="1" customWidth="1"/>
    <col min="3579" max="3579" width="12.7109375" style="1" customWidth="1"/>
    <col min="3580" max="3604" width="0" style="1" hidden="1" customWidth="1"/>
    <col min="3605" max="3625" width="15.7109375" style="1" customWidth="1"/>
    <col min="3626" max="3628" width="0" style="1" hidden="1" customWidth="1"/>
    <col min="3629" max="3631" width="15.7109375" style="1" customWidth="1"/>
    <col min="3632" max="3634" width="0" style="1" hidden="1" customWidth="1"/>
    <col min="3635" max="3637" width="15.7109375" style="1" customWidth="1"/>
    <col min="3638" max="3640" width="0" style="1" hidden="1" customWidth="1"/>
    <col min="3641" max="3643" width="15.7109375" style="1" customWidth="1"/>
    <col min="3644" max="3660" width="0" style="1" hidden="1" customWidth="1"/>
    <col min="3661" max="3661" width="2.7109375" style="1" customWidth="1"/>
    <col min="3662" max="3662" width="25" style="1" customWidth="1"/>
    <col min="3663" max="3826" width="9.140625" style="1"/>
    <col min="3827" max="3828" width="0" style="1" hidden="1" customWidth="1"/>
    <col min="3829" max="3829" width="2.7109375" style="1" customWidth="1"/>
    <col min="3830" max="3830" width="16" style="1" customWidth="1"/>
    <col min="3831" max="3831" width="14.7109375" style="1" customWidth="1"/>
    <col min="3832" max="3833" width="0" style="1" hidden="1" customWidth="1"/>
    <col min="3834" max="3834" width="14.7109375" style="1" customWidth="1"/>
    <col min="3835" max="3835" width="12.7109375" style="1" customWidth="1"/>
    <col min="3836" max="3860" width="0" style="1" hidden="1" customWidth="1"/>
    <col min="3861" max="3881" width="15.7109375" style="1" customWidth="1"/>
    <col min="3882" max="3884" width="0" style="1" hidden="1" customWidth="1"/>
    <col min="3885" max="3887" width="15.7109375" style="1" customWidth="1"/>
    <col min="3888" max="3890" width="0" style="1" hidden="1" customWidth="1"/>
    <col min="3891" max="3893" width="15.7109375" style="1" customWidth="1"/>
    <col min="3894" max="3896" width="0" style="1" hidden="1" customWidth="1"/>
    <col min="3897" max="3899" width="15.7109375" style="1" customWidth="1"/>
    <col min="3900" max="3916" width="0" style="1" hidden="1" customWidth="1"/>
    <col min="3917" max="3917" width="2.7109375" style="1" customWidth="1"/>
    <col min="3918" max="3918" width="25" style="1" customWidth="1"/>
    <col min="3919" max="4082" width="9.140625" style="1"/>
    <col min="4083" max="4084" width="0" style="1" hidden="1" customWidth="1"/>
    <col min="4085" max="4085" width="2.7109375" style="1" customWidth="1"/>
    <col min="4086" max="4086" width="16" style="1" customWidth="1"/>
    <col min="4087" max="4087" width="14.7109375" style="1" customWidth="1"/>
    <col min="4088" max="4089" width="0" style="1" hidden="1" customWidth="1"/>
    <col min="4090" max="4090" width="14.7109375" style="1" customWidth="1"/>
    <col min="4091" max="4091" width="12.7109375" style="1" customWidth="1"/>
    <col min="4092" max="4116" width="0" style="1" hidden="1" customWidth="1"/>
    <col min="4117" max="4137" width="15.7109375" style="1" customWidth="1"/>
    <col min="4138" max="4140" width="0" style="1" hidden="1" customWidth="1"/>
    <col min="4141" max="4143" width="15.7109375" style="1" customWidth="1"/>
    <col min="4144" max="4146" width="0" style="1" hidden="1" customWidth="1"/>
    <col min="4147" max="4149" width="15.7109375" style="1" customWidth="1"/>
    <col min="4150" max="4152" width="0" style="1" hidden="1" customWidth="1"/>
    <col min="4153" max="4155" width="15.7109375" style="1" customWidth="1"/>
    <col min="4156" max="4172" width="0" style="1" hidden="1" customWidth="1"/>
    <col min="4173" max="4173" width="2.7109375" style="1" customWidth="1"/>
    <col min="4174" max="4174" width="25" style="1" customWidth="1"/>
    <col min="4175" max="4338" width="9.140625" style="1"/>
    <col min="4339" max="4340" width="0" style="1" hidden="1" customWidth="1"/>
    <col min="4341" max="4341" width="2.7109375" style="1" customWidth="1"/>
    <col min="4342" max="4342" width="16" style="1" customWidth="1"/>
    <col min="4343" max="4343" width="14.7109375" style="1" customWidth="1"/>
    <col min="4344" max="4345" width="0" style="1" hidden="1" customWidth="1"/>
    <col min="4346" max="4346" width="14.7109375" style="1" customWidth="1"/>
    <col min="4347" max="4347" width="12.7109375" style="1" customWidth="1"/>
    <col min="4348" max="4372" width="0" style="1" hidden="1" customWidth="1"/>
    <col min="4373" max="4393" width="15.7109375" style="1" customWidth="1"/>
    <col min="4394" max="4396" width="0" style="1" hidden="1" customWidth="1"/>
    <col min="4397" max="4399" width="15.7109375" style="1" customWidth="1"/>
    <col min="4400" max="4402" width="0" style="1" hidden="1" customWidth="1"/>
    <col min="4403" max="4405" width="15.7109375" style="1" customWidth="1"/>
    <col min="4406" max="4408" width="0" style="1" hidden="1" customWidth="1"/>
    <col min="4409" max="4411" width="15.7109375" style="1" customWidth="1"/>
    <col min="4412" max="4428" width="0" style="1" hidden="1" customWidth="1"/>
    <col min="4429" max="4429" width="2.7109375" style="1" customWidth="1"/>
    <col min="4430" max="4430" width="25" style="1" customWidth="1"/>
    <col min="4431" max="4594" width="9.140625" style="1"/>
    <col min="4595" max="4596" width="0" style="1" hidden="1" customWidth="1"/>
    <col min="4597" max="4597" width="2.7109375" style="1" customWidth="1"/>
    <col min="4598" max="4598" width="16" style="1" customWidth="1"/>
    <col min="4599" max="4599" width="14.7109375" style="1" customWidth="1"/>
    <col min="4600" max="4601" width="0" style="1" hidden="1" customWidth="1"/>
    <col min="4602" max="4602" width="14.7109375" style="1" customWidth="1"/>
    <col min="4603" max="4603" width="12.7109375" style="1" customWidth="1"/>
    <col min="4604" max="4628" width="0" style="1" hidden="1" customWidth="1"/>
    <col min="4629" max="4649" width="15.7109375" style="1" customWidth="1"/>
    <col min="4650" max="4652" width="0" style="1" hidden="1" customWidth="1"/>
    <col min="4653" max="4655" width="15.7109375" style="1" customWidth="1"/>
    <col min="4656" max="4658" width="0" style="1" hidden="1" customWidth="1"/>
    <col min="4659" max="4661" width="15.7109375" style="1" customWidth="1"/>
    <col min="4662" max="4664" width="0" style="1" hidden="1" customWidth="1"/>
    <col min="4665" max="4667" width="15.7109375" style="1" customWidth="1"/>
    <col min="4668" max="4684" width="0" style="1" hidden="1" customWidth="1"/>
    <col min="4685" max="4685" width="2.7109375" style="1" customWidth="1"/>
    <col min="4686" max="4686" width="25" style="1" customWidth="1"/>
    <col min="4687" max="4850" width="9.140625" style="1"/>
    <col min="4851" max="4852" width="0" style="1" hidden="1" customWidth="1"/>
    <col min="4853" max="4853" width="2.7109375" style="1" customWidth="1"/>
    <col min="4854" max="4854" width="16" style="1" customWidth="1"/>
    <col min="4855" max="4855" width="14.7109375" style="1" customWidth="1"/>
    <col min="4856" max="4857" width="0" style="1" hidden="1" customWidth="1"/>
    <col min="4858" max="4858" width="14.7109375" style="1" customWidth="1"/>
    <col min="4859" max="4859" width="12.7109375" style="1" customWidth="1"/>
    <col min="4860" max="4884" width="0" style="1" hidden="1" customWidth="1"/>
    <col min="4885" max="4905" width="15.7109375" style="1" customWidth="1"/>
    <col min="4906" max="4908" width="0" style="1" hidden="1" customWidth="1"/>
    <col min="4909" max="4911" width="15.7109375" style="1" customWidth="1"/>
    <col min="4912" max="4914" width="0" style="1" hidden="1" customWidth="1"/>
    <col min="4915" max="4917" width="15.7109375" style="1" customWidth="1"/>
    <col min="4918" max="4920" width="0" style="1" hidden="1" customWidth="1"/>
    <col min="4921" max="4923" width="15.7109375" style="1" customWidth="1"/>
    <col min="4924" max="4940" width="0" style="1" hidden="1" customWidth="1"/>
    <col min="4941" max="4941" width="2.7109375" style="1" customWidth="1"/>
    <col min="4942" max="4942" width="25" style="1" customWidth="1"/>
    <col min="4943" max="5106" width="9.140625" style="1"/>
    <col min="5107" max="5108" width="0" style="1" hidden="1" customWidth="1"/>
    <col min="5109" max="5109" width="2.7109375" style="1" customWidth="1"/>
    <col min="5110" max="5110" width="16" style="1" customWidth="1"/>
    <col min="5111" max="5111" width="14.7109375" style="1" customWidth="1"/>
    <col min="5112" max="5113" width="0" style="1" hidden="1" customWidth="1"/>
    <col min="5114" max="5114" width="14.7109375" style="1" customWidth="1"/>
    <col min="5115" max="5115" width="12.7109375" style="1" customWidth="1"/>
    <col min="5116" max="5140" width="0" style="1" hidden="1" customWidth="1"/>
    <col min="5141" max="5161" width="15.7109375" style="1" customWidth="1"/>
    <col min="5162" max="5164" width="0" style="1" hidden="1" customWidth="1"/>
    <col min="5165" max="5167" width="15.7109375" style="1" customWidth="1"/>
    <col min="5168" max="5170" width="0" style="1" hidden="1" customWidth="1"/>
    <col min="5171" max="5173" width="15.7109375" style="1" customWidth="1"/>
    <col min="5174" max="5176" width="0" style="1" hidden="1" customWidth="1"/>
    <col min="5177" max="5179" width="15.7109375" style="1" customWidth="1"/>
    <col min="5180" max="5196" width="0" style="1" hidden="1" customWidth="1"/>
    <col min="5197" max="5197" width="2.7109375" style="1" customWidth="1"/>
    <col min="5198" max="5198" width="25" style="1" customWidth="1"/>
    <col min="5199" max="5362" width="9.140625" style="1"/>
    <col min="5363" max="5364" width="0" style="1" hidden="1" customWidth="1"/>
    <col min="5365" max="5365" width="2.7109375" style="1" customWidth="1"/>
    <col min="5366" max="5366" width="16" style="1" customWidth="1"/>
    <col min="5367" max="5367" width="14.7109375" style="1" customWidth="1"/>
    <col min="5368" max="5369" width="0" style="1" hidden="1" customWidth="1"/>
    <col min="5370" max="5370" width="14.7109375" style="1" customWidth="1"/>
    <col min="5371" max="5371" width="12.7109375" style="1" customWidth="1"/>
    <col min="5372" max="5396" width="0" style="1" hidden="1" customWidth="1"/>
    <col min="5397" max="5417" width="15.7109375" style="1" customWidth="1"/>
    <col min="5418" max="5420" width="0" style="1" hidden="1" customWidth="1"/>
    <col min="5421" max="5423" width="15.7109375" style="1" customWidth="1"/>
    <col min="5424" max="5426" width="0" style="1" hidden="1" customWidth="1"/>
    <col min="5427" max="5429" width="15.7109375" style="1" customWidth="1"/>
    <col min="5430" max="5432" width="0" style="1" hidden="1" customWidth="1"/>
    <col min="5433" max="5435" width="15.7109375" style="1" customWidth="1"/>
    <col min="5436" max="5452" width="0" style="1" hidden="1" customWidth="1"/>
    <col min="5453" max="5453" width="2.7109375" style="1" customWidth="1"/>
    <col min="5454" max="5454" width="25" style="1" customWidth="1"/>
    <col min="5455" max="5618" width="9.140625" style="1"/>
    <col min="5619" max="5620" width="0" style="1" hidden="1" customWidth="1"/>
    <col min="5621" max="5621" width="2.7109375" style="1" customWidth="1"/>
    <col min="5622" max="5622" width="16" style="1" customWidth="1"/>
    <col min="5623" max="5623" width="14.7109375" style="1" customWidth="1"/>
    <col min="5624" max="5625" width="0" style="1" hidden="1" customWidth="1"/>
    <col min="5626" max="5626" width="14.7109375" style="1" customWidth="1"/>
    <col min="5627" max="5627" width="12.7109375" style="1" customWidth="1"/>
    <col min="5628" max="5652" width="0" style="1" hidden="1" customWidth="1"/>
    <col min="5653" max="5673" width="15.7109375" style="1" customWidth="1"/>
    <col min="5674" max="5676" width="0" style="1" hidden="1" customWidth="1"/>
    <col min="5677" max="5679" width="15.7109375" style="1" customWidth="1"/>
    <col min="5680" max="5682" width="0" style="1" hidden="1" customWidth="1"/>
    <col min="5683" max="5685" width="15.7109375" style="1" customWidth="1"/>
    <col min="5686" max="5688" width="0" style="1" hidden="1" customWidth="1"/>
    <col min="5689" max="5691" width="15.7109375" style="1" customWidth="1"/>
    <col min="5692" max="5708" width="0" style="1" hidden="1" customWidth="1"/>
    <col min="5709" max="5709" width="2.7109375" style="1" customWidth="1"/>
    <col min="5710" max="5710" width="25" style="1" customWidth="1"/>
    <col min="5711" max="5874" width="9.140625" style="1"/>
    <col min="5875" max="5876" width="0" style="1" hidden="1" customWidth="1"/>
    <col min="5877" max="5877" width="2.7109375" style="1" customWidth="1"/>
    <col min="5878" max="5878" width="16" style="1" customWidth="1"/>
    <col min="5879" max="5879" width="14.7109375" style="1" customWidth="1"/>
    <col min="5880" max="5881" width="0" style="1" hidden="1" customWidth="1"/>
    <col min="5882" max="5882" width="14.7109375" style="1" customWidth="1"/>
    <col min="5883" max="5883" width="12.7109375" style="1" customWidth="1"/>
    <col min="5884" max="5908" width="0" style="1" hidden="1" customWidth="1"/>
    <col min="5909" max="5929" width="15.7109375" style="1" customWidth="1"/>
    <col min="5930" max="5932" width="0" style="1" hidden="1" customWidth="1"/>
    <col min="5933" max="5935" width="15.7109375" style="1" customWidth="1"/>
    <col min="5936" max="5938" width="0" style="1" hidden="1" customWidth="1"/>
    <col min="5939" max="5941" width="15.7109375" style="1" customWidth="1"/>
    <col min="5942" max="5944" width="0" style="1" hidden="1" customWidth="1"/>
    <col min="5945" max="5947" width="15.7109375" style="1" customWidth="1"/>
    <col min="5948" max="5964" width="0" style="1" hidden="1" customWidth="1"/>
    <col min="5965" max="5965" width="2.7109375" style="1" customWidth="1"/>
    <col min="5966" max="5966" width="25" style="1" customWidth="1"/>
    <col min="5967" max="6130" width="9.140625" style="1"/>
    <col min="6131" max="6132" width="0" style="1" hidden="1" customWidth="1"/>
    <col min="6133" max="6133" width="2.7109375" style="1" customWidth="1"/>
    <col min="6134" max="6134" width="16" style="1" customWidth="1"/>
    <col min="6135" max="6135" width="14.7109375" style="1" customWidth="1"/>
    <col min="6136" max="6137" width="0" style="1" hidden="1" customWidth="1"/>
    <col min="6138" max="6138" width="14.7109375" style="1" customWidth="1"/>
    <col min="6139" max="6139" width="12.7109375" style="1" customWidth="1"/>
    <col min="6140" max="6164" width="0" style="1" hidden="1" customWidth="1"/>
    <col min="6165" max="6185" width="15.7109375" style="1" customWidth="1"/>
    <col min="6186" max="6188" width="0" style="1" hidden="1" customWidth="1"/>
    <col min="6189" max="6191" width="15.7109375" style="1" customWidth="1"/>
    <col min="6192" max="6194" width="0" style="1" hidden="1" customWidth="1"/>
    <col min="6195" max="6197" width="15.7109375" style="1" customWidth="1"/>
    <col min="6198" max="6200" width="0" style="1" hidden="1" customWidth="1"/>
    <col min="6201" max="6203" width="15.7109375" style="1" customWidth="1"/>
    <col min="6204" max="6220" width="0" style="1" hidden="1" customWidth="1"/>
    <col min="6221" max="6221" width="2.7109375" style="1" customWidth="1"/>
    <col min="6222" max="6222" width="25" style="1" customWidth="1"/>
    <col min="6223" max="6386" width="9.140625" style="1"/>
    <col min="6387" max="6388" width="0" style="1" hidden="1" customWidth="1"/>
    <col min="6389" max="6389" width="2.7109375" style="1" customWidth="1"/>
    <col min="6390" max="6390" width="16" style="1" customWidth="1"/>
    <col min="6391" max="6391" width="14.7109375" style="1" customWidth="1"/>
    <col min="6392" max="6393" width="0" style="1" hidden="1" customWidth="1"/>
    <col min="6394" max="6394" width="14.7109375" style="1" customWidth="1"/>
    <col min="6395" max="6395" width="12.7109375" style="1" customWidth="1"/>
    <col min="6396" max="6420" width="0" style="1" hidden="1" customWidth="1"/>
    <col min="6421" max="6441" width="15.7109375" style="1" customWidth="1"/>
    <col min="6442" max="6444" width="0" style="1" hidden="1" customWidth="1"/>
    <col min="6445" max="6447" width="15.7109375" style="1" customWidth="1"/>
    <col min="6448" max="6450" width="0" style="1" hidden="1" customWidth="1"/>
    <col min="6451" max="6453" width="15.7109375" style="1" customWidth="1"/>
    <col min="6454" max="6456" width="0" style="1" hidden="1" customWidth="1"/>
    <col min="6457" max="6459" width="15.7109375" style="1" customWidth="1"/>
    <col min="6460" max="6476" width="0" style="1" hidden="1" customWidth="1"/>
    <col min="6477" max="6477" width="2.7109375" style="1" customWidth="1"/>
    <col min="6478" max="6478" width="25" style="1" customWidth="1"/>
    <col min="6479" max="6642" width="9.140625" style="1"/>
    <col min="6643" max="6644" width="0" style="1" hidden="1" customWidth="1"/>
    <col min="6645" max="6645" width="2.7109375" style="1" customWidth="1"/>
    <col min="6646" max="6646" width="16" style="1" customWidth="1"/>
    <col min="6647" max="6647" width="14.7109375" style="1" customWidth="1"/>
    <col min="6648" max="6649" width="0" style="1" hidden="1" customWidth="1"/>
    <col min="6650" max="6650" width="14.7109375" style="1" customWidth="1"/>
    <col min="6651" max="6651" width="12.7109375" style="1" customWidth="1"/>
    <col min="6652" max="6676" width="0" style="1" hidden="1" customWidth="1"/>
    <col min="6677" max="6697" width="15.7109375" style="1" customWidth="1"/>
    <col min="6698" max="6700" width="0" style="1" hidden="1" customWidth="1"/>
    <col min="6701" max="6703" width="15.7109375" style="1" customWidth="1"/>
    <col min="6704" max="6706" width="0" style="1" hidden="1" customWidth="1"/>
    <col min="6707" max="6709" width="15.7109375" style="1" customWidth="1"/>
    <col min="6710" max="6712" width="0" style="1" hidden="1" customWidth="1"/>
    <col min="6713" max="6715" width="15.7109375" style="1" customWidth="1"/>
    <col min="6716" max="6732" width="0" style="1" hidden="1" customWidth="1"/>
    <col min="6733" max="6733" width="2.7109375" style="1" customWidth="1"/>
    <col min="6734" max="6734" width="25" style="1" customWidth="1"/>
    <col min="6735" max="6898" width="9.140625" style="1"/>
    <col min="6899" max="6900" width="0" style="1" hidden="1" customWidth="1"/>
    <col min="6901" max="6901" width="2.7109375" style="1" customWidth="1"/>
    <col min="6902" max="6902" width="16" style="1" customWidth="1"/>
    <col min="6903" max="6903" width="14.7109375" style="1" customWidth="1"/>
    <col min="6904" max="6905" width="0" style="1" hidden="1" customWidth="1"/>
    <col min="6906" max="6906" width="14.7109375" style="1" customWidth="1"/>
    <col min="6907" max="6907" width="12.7109375" style="1" customWidth="1"/>
    <col min="6908" max="6932" width="0" style="1" hidden="1" customWidth="1"/>
    <col min="6933" max="6953" width="15.7109375" style="1" customWidth="1"/>
    <col min="6954" max="6956" width="0" style="1" hidden="1" customWidth="1"/>
    <col min="6957" max="6959" width="15.7109375" style="1" customWidth="1"/>
    <col min="6960" max="6962" width="0" style="1" hidden="1" customWidth="1"/>
    <col min="6963" max="6965" width="15.7109375" style="1" customWidth="1"/>
    <col min="6966" max="6968" width="0" style="1" hidden="1" customWidth="1"/>
    <col min="6969" max="6971" width="15.7109375" style="1" customWidth="1"/>
    <col min="6972" max="6988" width="0" style="1" hidden="1" customWidth="1"/>
    <col min="6989" max="6989" width="2.7109375" style="1" customWidth="1"/>
    <col min="6990" max="6990" width="25" style="1" customWidth="1"/>
    <col min="6991" max="7154" width="9.140625" style="1"/>
    <col min="7155" max="7156" width="0" style="1" hidden="1" customWidth="1"/>
    <col min="7157" max="7157" width="2.7109375" style="1" customWidth="1"/>
    <col min="7158" max="7158" width="16" style="1" customWidth="1"/>
    <col min="7159" max="7159" width="14.7109375" style="1" customWidth="1"/>
    <col min="7160" max="7161" width="0" style="1" hidden="1" customWidth="1"/>
    <col min="7162" max="7162" width="14.7109375" style="1" customWidth="1"/>
    <col min="7163" max="7163" width="12.7109375" style="1" customWidth="1"/>
    <col min="7164" max="7188" width="0" style="1" hidden="1" customWidth="1"/>
    <col min="7189" max="7209" width="15.7109375" style="1" customWidth="1"/>
    <col min="7210" max="7212" width="0" style="1" hidden="1" customWidth="1"/>
    <col min="7213" max="7215" width="15.7109375" style="1" customWidth="1"/>
    <col min="7216" max="7218" width="0" style="1" hidden="1" customWidth="1"/>
    <col min="7219" max="7221" width="15.7109375" style="1" customWidth="1"/>
    <col min="7222" max="7224" width="0" style="1" hidden="1" customWidth="1"/>
    <col min="7225" max="7227" width="15.7109375" style="1" customWidth="1"/>
    <col min="7228" max="7244" width="0" style="1" hidden="1" customWidth="1"/>
    <col min="7245" max="7245" width="2.7109375" style="1" customWidth="1"/>
    <col min="7246" max="7246" width="25" style="1" customWidth="1"/>
    <col min="7247" max="7410" width="9.140625" style="1"/>
    <col min="7411" max="7412" width="0" style="1" hidden="1" customWidth="1"/>
    <col min="7413" max="7413" width="2.7109375" style="1" customWidth="1"/>
    <col min="7414" max="7414" width="16" style="1" customWidth="1"/>
    <col min="7415" max="7415" width="14.7109375" style="1" customWidth="1"/>
    <col min="7416" max="7417" width="0" style="1" hidden="1" customWidth="1"/>
    <col min="7418" max="7418" width="14.7109375" style="1" customWidth="1"/>
    <col min="7419" max="7419" width="12.7109375" style="1" customWidth="1"/>
    <col min="7420" max="7444" width="0" style="1" hidden="1" customWidth="1"/>
    <col min="7445" max="7465" width="15.7109375" style="1" customWidth="1"/>
    <col min="7466" max="7468" width="0" style="1" hidden="1" customWidth="1"/>
    <col min="7469" max="7471" width="15.7109375" style="1" customWidth="1"/>
    <col min="7472" max="7474" width="0" style="1" hidden="1" customWidth="1"/>
    <col min="7475" max="7477" width="15.7109375" style="1" customWidth="1"/>
    <col min="7478" max="7480" width="0" style="1" hidden="1" customWidth="1"/>
    <col min="7481" max="7483" width="15.7109375" style="1" customWidth="1"/>
    <col min="7484" max="7500" width="0" style="1" hidden="1" customWidth="1"/>
    <col min="7501" max="7501" width="2.7109375" style="1" customWidth="1"/>
    <col min="7502" max="7502" width="25" style="1" customWidth="1"/>
    <col min="7503" max="7666" width="9.140625" style="1"/>
    <col min="7667" max="7668" width="0" style="1" hidden="1" customWidth="1"/>
    <col min="7669" max="7669" width="2.7109375" style="1" customWidth="1"/>
    <col min="7670" max="7670" width="16" style="1" customWidth="1"/>
    <col min="7671" max="7671" width="14.7109375" style="1" customWidth="1"/>
    <col min="7672" max="7673" width="0" style="1" hidden="1" customWidth="1"/>
    <col min="7674" max="7674" width="14.7109375" style="1" customWidth="1"/>
    <col min="7675" max="7675" width="12.7109375" style="1" customWidth="1"/>
    <col min="7676" max="7700" width="0" style="1" hidden="1" customWidth="1"/>
    <col min="7701" max="7721" width="15.7109375" style="1" customWidth="1"/>
    <col min="7722" max="7724" width="0" style="1" hidden="1" customWidth="1"/>
    <col min="7725" max="7727" width="15.7109375" style="1" customWidth="1"/>
    <col min="7728" max="7730" width="0" style="1" hidden="1" customWidth="1"/>
    <col min="7731" max="7733" width="15.7109375" style="1" customWidth="1"/>
    <col min="7734" max="7736" width="0" style="1" hidden="1" customWidth="1"/>
    <col min="7737" max="7739" width="15.7109375" style="1" customWidth="1"/>
    <col min="7740" max="7756" width="0" style="1" hidden="1" customWidth="1"/>
    <col min="7757" max="7757" width="2.7109375" style="1" customWidth="1"/>
    <col min="7758" max="7758" width="25" style="1" customWidth="1"/>
    <col min="7759" max="7922" width="9.140625" style="1"/>
    <col min="7923" max="7924" width="0" style="1" hidden="1" customWidth="1"/>
    <col min="7925" max="7925" width="2.7109375" style="1" customWidth="1"/>
    <col min="7926" max="7926" width="16" style="1" customWidth="1"/>
    <col min="7927" max="7927" width="14.7109375" style="1" customWidth="1"/>
    <col min="7928" max="7929" width="0" style="1" hidden="1" customWidth="1"/>
    <col min="7930" max="7930" width="14.7109375" style="1" customWidth="1"/>
    <col min="7931" max="7931" width="12.7109375" style="1" customWidth="1"/>
    <col min="7932" max="7956" width="0" style="1" hidden="1" customWidth="1"/>
    <col min="7957" max="7977" width="15.7109375" style="1" customWidth="1"/>
    <col min="7978" max="7980" width="0" style="1" hidden="1" customWidth="1"/>
    <col min="7981" max="7983" width="15.7109375" style="1" customWidth="1"/>
    <col min="7984" max="7986" width="0" style="1" hidden="1" customWidth="1"/>
    <col min="7987" max="7989" width="15.7109375" style="1" customWidth="1"/>
    <col min="7990" max="7992" width="0" style="1" hidden="1" customWidth="1"/>
    <col min="7993" max="7995" width="15.7109375" style="1" customWidth="1"/>
    <col min="7996" max="8012" width="0" style="1" hidden="1" customWidth="1"/>
    <col min="8013" max="8013" width="2.7109375" style="1" customWidth="1"/>
    <col min="8014" max="8014" width="25" style="1" customWidth="1"/>
    <col min="8015" max="8178" width="9.140625" style="1"/>
    <col min="8179" max="8180" width="0" style="1" hidden="1" customWidth="1"/>
    <col min="8181" max="8181" width="2.7109375" style="1" customWidth="1"/>
    <col min="8182" max="8182" width="16" style="1" customWidth="1"/>
    <col min="8183" max="8183" width="14.7109375" style="1" customWidth="1"/>
    <col min="8184" max="8185" width="0" style="1" hidden="1" customWidth="1"/>
    <col min="8186" max="8186" width="14.7109375" style="1" customWidth="1"/>
    <col min="8187" max="8187" width="12.7109375" style="1" customWidth="1"/>
    <col min="8188" max="8212" width="0" style="1" hidden="1" customWidth="1"/>
    <col min="8213" max="8233" width="15.7109375" style="1" customWidth="1"/>
    <col min="8234" max="8236" width="0" style="1" hidden="1" customWidth="1"/>
    <col min="8237" max="8239" width="15.7109375" style="1" customWidth="1"/>
    <col min="8240" max="8242" width="0" style="1" hidden="1" customWidth="1"/>
    <col min="8243" max="8245" width="15.7109375" style="1" customWidth="1"/>
    <col min="8246" max="8248" width="0" style="1" hidden="1" customWidth="1"/>
    <col min="8249" max="8251" width="15.7109375" style="1" customWidth="1"/>
    <col min="8252" max="8268" width="0" style="1" hidden="1" customWidth="1"/>
    <col min="8269" max="8269" width="2.7109375" style="1" customWidth="1"/>
    <col min="8270" max="8270" width="25" style="1" customWidth="1"/>
    <col min="8271" max="8434" width="9.140625" style="1"/>
    <col min="8435" max="8436" width="0" style="1" hidden="1" customWidth="1"/>
    <col min="8437" max="8437" width="2.7109375" style="1" customWidth="1"/>
    <col min="8438" max="8438" width="16" style="1" customWidth="1"/>
    <col min="8439" max="8439" width="14.7109375" style="1" customWidth="1"/>
    <col min="8440" max="8441" width="0" style="1" hidden="1" customWidth="1"/>
    <col min="8442" max="8442" width="14.7109375" style="1" customWidth="1"/>
    <col min="8443" max="8443" width="12.7109375" style="1" customWidth="1"/>
    <col min="8444" max="8468" width="0" style="1" hidden="1" customWidth="1"/>
    <col min="8469" max="8489" width="15.7109375" style="1" customWidth="1"/>
    <col min="8490" max="8492" width="0" style="1" hidden="1" customWidth="1"/>
    <col min="8493" max="8495" width="15.7109375" style="1" customWidth="1"/>
    <col min="8496" max="8498" width="0" style="1" hidden="1" customWidth="1"/>
    <col min="8499" max="8501" width="15.7109375" style="1" customWidth="1"/>
    <col min="8502" max="8504" width="0" style="1" hidden="1" customWidth="1"/>
    <col min="8505" max="8507" width="15.7109375" style="1" customWidth="1"/>
    <col min="8508" max="8524" width="0" style="1" hidden="1" customWidth="1"/>
    <col min="8525" max="8525" width="2.7109375" style="1" customWidth="1"/>
    <col min="8526" max="8526" width="25" style="1" customWidth="1"/>
    <col min="8527" max="8690" width="9.140625" style="1"/>
    <col min="8691" max="8692" width="0" style="1" hidden="1" customWidth="1"/>
    <col min="8693" max="8693" width="2.7109375" style="1" customWidth="1"/>
    <col min="8694" max="8694" width="16" style="1" customWidth="1"/>
    <col min="8695" max="8695" width="14.7109375" style="1" customWidth="1"/>
    <col min="8696" max="8697" width="0" style="1" hidden="1" customWidth="1"/>
    <col min="8698" max="8698" width="14.7109375" style="1" customWidth="1"/>
    <col min="8699" max="8699" width="12.7109375" style="1" customWidth="1"/>
    <col min="8700" max="8724" width="0" style="1" hidden="1" customWidth="1"/>
    <col min="8725" max="8745" width="15.7109375" style="1" customWidth="1"/>
    <col min="8746" max="8748" width="0" style="1" hidden="1" customWidth="1"/>
    <col min="8749" max="8751" width="15.7109375" style="1" customWidth="1"/>
    <col min="8752" max="8754" width="0" style="1" hidden="1" customWidth="1"/>
    <col min="8755" max="8757" width="15.7109375" style="1" customWidth="1"/>
    <col min="8758" max="8760" width="0" style="1" hidden="1" customWidth="1"/>
    <col min="8761" max="8763" width="15.7109375" style="1" customWidth="1"/>
    <col min="8764" max="8780" width="0" style="1" hidden="1" customWidth="1"/>
    <col min="8781" max="8781" width="2.7109375" style="1" customWidth="1"/>
    <col min="8782" max="8782" width="25" style="1" customWidth="1"/>
    <col min="8783" max="8946" width="9.140625" style="1"/>
    <col min="8947" max="8948" width="0" style="1" hidden="1" customWidth="1"/>
    <col min="8949" max="8949" width="2.7109375" style="1" customWidth="1"/>
    <col min="8950" max="8950" width="16" style="1" customWidth="1"/>
    <col min="8951" max="8951" width="14.7109375" style="1" customWidth="1"/>
    <col min="8952" max="8953" width="0" style="1" hidden="1" customWidth="1"/>
    <col min="8954" max="8954" width="14.7109375" style="1" customWidth="1"/>
    <col min="8955" max="8955" width="12.7109375" style="1" customWidth="1"/>
    <col min="8956" max="8980" width="0" style="1" hidden="1" customWidth="1"/>
    <col min="8981" max="9001" width="15.7109375" style="1" customWidth="1"/>
    <col min="9002" max="9004" width="0" style="1" hidden="1" customWidth="1"/>
    <col min="9005" max="9007" width="15.7109375" style="1" customWidth="1"/>
    <col min="9008" max="9010" width="0" style="1" hidden="1" customWidth="1"/>
    <col min="9011" max="9013" width="15.7109375" style="1" customWidth="1"/>
    <col min="9014" max="9016" width="0" style="1" hidden="1" customWidth="1"/>
    <col min="9017" max="9019" width="15.7109375" style="1" customWidth="1"/>
    <col min="9020" max="9036" width="0" style="1" hidden="1" customWidth="1"/>
    <col min="9037" max="9037" width="2.7109375" style="1" customWidth="1"/>
    <col min="9038" max="9038" width="25" style="1" customWidth="1"/>
    <col min="9039" max="9202" width="9.140625" style="1"/>
    <col min="9203" max="9204" width="0" style="1" hidden="1" customWidth="1"/>
    <col min="9205" max="9205" width="2.7109375" style="1" customWidth="1"/>
    <col min="9206" max="9206" width="16" style="1" customWidth="1"/>
    <col min="9207" max="9207" width="14.7109375" style="1" customWidth="1"/>
    <col min="9208" max="9209" width="0" style="1" hidden="1" customWidth="1"/>
    <col min="9210" max="9210" width="14.7109375" style="1" customWidth="1"/>
    <col min="9211" max="9211" width="12.7109375" style="1" customWidth="1"/>
    <col min="9212" max="9236" width="0" style="1" hidden="1" customWidth="1"/>
    <col min="9237" max="9257" width="15.7109375" style="1" customWidth="1"/>
    <col min="9258" max="9260" width="0" style="1" hidden="1" customWidth="1"/>
    <col min="9261" max="9263" width="15.7109375" style="1" customWidth="1"/>
    <col min="9264" max="9266" width="0" style="1" hidden="1" customWidth="1"/>
    <col min="9267" max="9269" width="15.7109375" style="1" customWidth="1"/>
    <col min="9270" max="9272" width="0" style="1" hidden="1" customWidth="1"/>
    <col min="9273" max="9275" width="15.7109375" style="1" customWidth="1"/>
    <col min="9276" max="9292" width="0" style="1" hidden="1" customWidth="1"/>
    <col min="9293" max="9293" width="2.7109375" style="1" customWidth="1"/>
    <col min="9294" max="9294" width="25" style="1" customWidth="1"/>
    <col min="9295" max="9458" width="9.140625" style="1"/>
    <col min="9459" max="9460" width="0" style="1" hidden="1" customWidth="1"/>
    <col min="9461" max="9461" width="2.7109375" style="1" customWidth="1"/>
    <col min="9462" max="9462" width="16" style="1" customWidth="1"/>
    <col min="9463" max="9463" width="14.7109375" style="1" customWidth="1"/>
    <col min="9464" max="9465" width="0" style="1" hidden="1" customWidth="1"/>
    <col min="9466" max="9466" width="14.7109375" style="1" customWidth="1"/>
    <col min="9467" max="9467" width="12.7109375" style="1" customWidth="1"/>
    <col min="9468" max="9492" width="0" style="1" hidden="1" customWidth="1"/>
    <col min="9493" max="9513" width="15.7109375" style="1" customWidth="1"/>
    <col min="9514" max="9516" width="0" style="1" hidden="1" customWidth="1"/>
    <col min="9517" max="9519" width="15.7109375" style="1" customWidth="1"/>
    <col min="9520" max="9522" width="0" style="1" hidden="1" customWidth="1"/>
    <col min="9523" max="9525" width="15.7109375" style="1" customWidth="1"/>
    <col min="9526" max="9528" width="0" style="1" hidden="1" customWidth="1"/>
    <col min="9529" max="9531" width="15.7109375" style="1" customWidth="1"/>
    <col min="9532" max="9548" width="0" style="1" hidden="1" customWidth="1"/>
    <col min="9549" max="9549" width="2.7109375" style="1" customWidth="1"/>
    <col min="9550" max="9550" width="25" style="1" customWidth="1"/>
    <col min="9551" max="9714" width="9.140625" style="1"/>
    <col min="9715" max="9716" width="0" style="1" hidden="1" customWidth="1"/>
    <col min="9717" max="9717" width="2.7109375" style="1" customWidth="1"/>
    <col min="9718" max="9718" width="16" style="1" customWidth="1"/>
    <col min="9719" max="9719" width="14.7109375" style="1" customWidth="1"/>
    <col min="9720" max="9721" width="0" style="1" hidden="1" customWidth="1"/>
    <col min="9722" max="9722" width="14.7109375" style="1" customWidth="1"/>
    <col min="9723" max="9723" width="12.7109375" style="1" customWidth="1"/>
    <col min="9724" max="9748" width="0" style="1" hidden="1" customWidth="1"/>
    <col min="9749" max="9769" width="15.7109375" style="1" customWidth="1"/>
    <col min="9770" max="9772" width="0" style="1" hidden="1" customWidth="1"/>
    <col min="9773" max="9775" width="15.7109375" style="1" customWidth="1"/>
    <col min="9776" max="9778" width="0" style="1" hidden="1" customWidth="1"/>
    <col min="9779" max="9781" width="15.7109375" style="1" customWidth="1"/>
    <col min="9782" max="9784" width="0" style="1" hidden="1" customWidth="1"/>
    <col min="9785" max="9787" width="15.7109375" style="1" customWidth="1"/>
    <col min="9788" max="9804" width="0" style="1" hidden="1" customWidth="1"/>
    <col min="9805" max="9805" width="2.7109375" style="1" customWidth="1"/>
    <col min="9806" max="9806" width="25" style="1" customWidth="1"/>
    <col min="9807" max="9970" width="9.140625" style="1"/>
    <col min="9971" max="9972" width="0" style="1" hidden="1" customWidth="1"/>
    <col min="9973" max="9973" width="2.7109375" style="1" customWidth="1"/>
    <col min="9974" max="9974" width="16" style="1" customWidth="1"/>
    <col min="9975" max="9975" width="14.7109375" style="1" customWidth="1"/>
    <col min="9976" max="9977" width="0" style="1" hidden="1" customWidth="1"/>
    <col min="9978" max="9978" width="14.7109375" style="1" customWidth="1"/>
    <col min="9979" max="9979" width="12.7109375" style="1" customWidth="1"/>
    <col min="9980" max="10004" width="0" style="1" hidden="1" customWidth="1"/>
    <col min="10005" max="10025" width="15.7109375" style="1" customWidth="1"/>
    <col min="10026" max="10028" width="0" style="1" hidden="1" customWidth="1"/>
    <col min="10029" max="10031" width="15.7109375" style="1" customWidth="1"/>
    <col min="10032" max="10034" width="0" style="1" hidden="1" customWidth="1"/>
    <col min="10035" max="10037" width="15.7109375" style="1" customWidth="1"/>
    <col min="10038" max="10040" width="0" style="1" hidden="1" customWidth="1"/>
    <col min="10041" max="10043" width="15.7109375" style="1" customWidth="1"/>
    <col min="10044" max="10060" width="0" style="1" hidden="1" customWidth="1"/>
    <col min="10061" max="10061" width="2.7109375" style="1" customWidth="1"/>
    <col min="10062" max="10062" width="25" style="1" customWidth="1"/>
    <col min="10063" max="10226" width="9.140625" style="1"/>
    <col min="10227" max="10228" width="0" style="1" hidden="1" customWidth="1"/>
    <col min="10229" max="10229" width="2.7109375" style="1" customWidth="1"/>
    <col min="10230" max="10230" width="16" style="1" customWidth="1"/>
    <col min="10231" max="10231" width="14.7109375" style="1" customWidth="1"/>
    <col min="10232" max="10233" width="0" style="1" hidden="1" customWidth="1"/>
    <col min="10234" max="10234" width="14.7109375" style="1" customWidth="1"/>
    <col min="10235" max="10235" width="12.7109375" style="1" customWidth="1"/>
    <col min="10236" max="10260" width="0" style="1" hidden="1" customWidth="1"/>
    <col min="10261" max="10281" width="15.7109375" style="1" customWidth="1"/>
    <col min="10282" max="10284" width="0" style="1" hidden="1" customWidth="1"/>
    <col min="10285" max="10287" width="15.7109375" style="1" customWidth="1"/>
    <col min="10288" max="10290" width="0" style="1" hidden="1" customWidth="1"/>
    <col min="10291" max="10293" width="15.7109375" style="1" customWidth="1"/>
    <col min="10294" max="10296" width="0" style="1" hidden="1" customWidth="1"/>
    <col min="10297" max="10299" width="15.7109375" style="1" customWidth="1"/>
    <col min="10300" max="10316" width="0" style="1" hidden="1" customWidth="1"/>
    <col min="10317" max="10317" width="2.7109375" style="1" customWidth="1"/>
    <col min="10318" max="10318" width="25" style="1" customWidth="1"/>
    <col min="10319" max="10482" width="9.140625" style="1"/>
    <col min="10483" max="10484" width="0" style="1" hidden="1" customWidth="1"/>
    <col min="10485" max="10485" width="2.7109375" style="1" customWidth="1"/>
    <col min="10486" max="10486" width="16" style="1" customWidth="1"/>
    <col min="10487" max="10487" width="14.7109375" style="1" customWidth="1"/>
    <col min="10488" max="10489" width="0" style="1" hidden="1" customWidth="1"/>
    <col min="10490" max="10490" width="14.7109375" style="1" customWidth="1"/>
    <col min="10491" max="10491" width="12.7109375" style="1" customWidth="1"/>
    <col min="10492" max="10516" width="0" style="1" hidden="1" customWidth="1"/>
    <col min="10517" max="10537" width="15.7109375" style="1" customWidth="1"/>
    <col min="10538" max="10540" width="0" style="1" hidden="1" customWidth="1"/>
    <col min="10541" max="10543" width="15.7109375" style="1" customWidth="1"/>
    <col min="10544" max="10546" width="0" style="1" hidden="1" customWidth="1"/>
    <col min="10547" max="10549" width="15.7109375" style="1" customWidth="1"/>
    <col min="10550" max="10552" width="0" style="1" hidden="1" customWidth="1"/>
    <col min="10553" max="10555" width="15.7109375" style="1" customWidth="1"/>
    <col min="10556" max="10572" width="0" style="1" hidden="1" customWidth="1"/>
    <col min="10573" max="10573" width="2.7109375" style="1" customWidth="1"/>
    <col min="10574" max="10574" width="25" style="1" customWidth="1"/>
    <col min="10575" max="10738" width="9.140625" style="1"/>
    <col min="10739" max="10740" width="0" style="1" hidden="1" customWidth="1"/>
    <col min="10741" max="10741" width="2.7109375" style="1" customWidth="1"/>
    <col min="10742" max="10742" width="16" style="1" customWidth="1"/>
    <col min="10743" max="10743" width="14.7109375" style="1" customWidth="1"/>
    <col min="10744" max="10745" width="0" style="1" hidden="1" customWidth="1"/>
    <col min="10746" max="10746" width="14.7109375" style="1" customWidth="1"/>
    <col min="10747" max="10747" width="12.7109375" style="1" customWidth="1"/>
    <col min="10748" max="10772" width="0" style="1" hidden="1" customWidth="1"/>
    <col min="10773" max="10793" width="15.7109375" style="1" customWidth="1"/>
    <col min="10794" max="10796" width="0" style="1" hidden="1" customWidth="1"/>
    <col min="10797" max="10799" width="15.7109375" style="1" customWidth="1"/>
    <col min="10800" max="10802" width="0" style="1" hidden="1" customWidth="1"/>
    <col min="10803" max="10805" width="15.7109375" style="1" customWidth="1"/>
    <col min="10806" max="10808" width="0" style="1" hidden="1" customWidth="1"/>
    <col min="10809" max="10811" width="15.7109375" style="1" customWidth="1"/>
    <col min="10812" max="10828" width="0" style="1" hidden="1" customWidth="1"/>
    <col min="10829" max="10829" width="2.7109375" style="1" customWidth="1"/>
    <col min="10830" max="10830" width="25" style="1" customWidth="1"/>
    <col min="10831" max="10994" width="9.140625" style="1"/>
    <col min="10995" max="10996" width="0" style="1" hidden="1" customWidth="1"/>
    <col min="10997" max="10997" width="2.7109375" style="1" customWidth="1"/>
    <col min="10998" max="10998" width="16" style="1" customWidth="1"/>
    <col min="10999" max="10999" width="14.7109375" style="1" customWidth="1"/>
    <col min="11000" max="11001" width="0" style="1" hidden="1" customWidth="1"/>
    <col min="11002" max="11002" width="14.7109375" style="1" customWidth="1"/>
    <col min="11003" max="11003" width="12.7109375" style="1" customWidth="1"/>
    <col min="11004" max="11028" width="0" style="1" hidden="1" customWidth="1"/>
    <col min="11029" max="11049" width="15.7109375" style="1" customWidth="1"/>
    <col min="11050" max="11052" width="0" style="1" hidden="1" customWidth="1"/>
    <col min="11053" max="11055" width="15.7109375" style="1" customWidth="1"/>
    <col min="11056" max="11058" width="0" style="1" hidden="1" customWidth="1"/>
    <col min="11059" max="11061" width="15.7109375" style="1" customWidth="1"/>
    <col min="11062" max="11064" width="0" style="1" hidden="1" customWidth="1"/>
    <col min="11065" max="11067" width="15.7109375" style="1" customWidth="1"/>
    <col min="11068" max="11084" width="0" style="1" hidden="1" customWidth="1"/>
    <col min="11085" max="11085" width="2.7109375" style="1" customWidth="1"/>
    <col min="11086" max="11086" width="25" style="1" customWidth="1"/>
    <col min="11087" max="11250" width="9.140625" style="1"/>
    <col min="11251" max="11252" width="0" style="1" hidden="1" customWidth="1"/>
    <col min="11253" max="11253" width="2.7109375" style="1" customWidth="1"/>
    <col min="11254" max="11254" width="16" style="1" customWidth="1"/>
    <col min="11255" max="11255" width="14.7109375" style="1" customWidth="1"/>
    <col min="11256" max="11257" width="0" style="1" hidden="1" customWidth="1"/>
    <col min="11258" max="11258" width="14.7109375" style="1" customWidth="1"/>
    <col min="11259" max="11259" width="12.7109375" style="1" customWidth="1"/>
    <col min="11260" max="11284" width="0" style="1" hidden="1" customWidth="1"/>
    <col min="11285" max="11305" width="15.7109375" style="1" customWidth="1"/>
    <col min="11306" max="11308" width="0" style="1" hidden="1" customWidth="1"/>
    <col min="11309" max="11311" width="15.7109375" style="1" customWidth="1"/>
    <col min="11312" max="11314" width="0" style="1" hidden="1" customWidth="1"/>
    <col min="11315" max="11317" width="15.7109375" style="1" customWidth="1"/>
    <col min="11318" max="11320" width="0" style="1" hidden="1" customWidth="1"/>
    <col min="11321" max="11323" width="15.7109375" style="1" customWidth="1"/>
    <col min="11324" max="11340" width="0" style="1" hidden="1" customWidth="1"/>
    <col min="11341" max="11341" width="2.7109375" style="1" customWidth="1"/>
    <col min="11342" max="11342" width="25" style="1" customWidth="1"/>
    <col min="11343" max="11506" width="9.140625" style="1"/>
    <col min="11507" max="11508" width="0" style="1" hidden="1" customWidth="1"/>
    <col min="11509" max="11509" width="2.7109375" style="1" customWidth="1"/>
    <col min="11510" max="11510" width="16" style="1" customWidth="1"/>
    <col min="11511" max="11511" width="14.7109375" style="1" customWidth="1"/>
    <col min="11512" max="11513" width="0" style="1" hidden="1" customWidth="1"/>
    <col min="11514" max="11514" width="14.7109375" style="1" customWidth="1"/>
    <col min="11515" max="11515" width="12.7109375" style="1" customWidth="1"/>
    <col min="11516" max="11540" width="0" style="1" hidden="1" customWidth="1"/>
    <col min="11541" max="11561" width="15.7109375" style="1" customWidth="1"/>
    <col min="11562" max="11564" width="0" style="1" hidden="1" customWidth="1"/>
    <col min="11565" max="11567" width="15.7109375" style="1" customWidth="1"/>
    <col min="11568" max="11570" width="0" style="1" hidden="1" customWidth="1"/>
    <col min="11571" max="11573" width="15.7109375" style="1" customWidth="1"/>
    <col min="11574" max="11576" width="0" style="1" hidden="1" customWidth="1"/>
    <col min="11577" max="11579" width="15.7109375" style="1" customWidth="1"/>
    <col min="11580" max="11596" width="0" style="1" hidden="1" customWidth="1"/>
    <col min="11597" max="11597" width="2.7109375" style="1" customWidth="1"/>
    <col min="11598" max="11598" width="25" style="1" customWidth="1"/>
    <col min="11599" max="11762" width="9.140625" style="1"/>
    <col min="11763" max="11764" width="0" style="1" hidden="1" customWidth="1"/>
    <col min="11765" max="11765" width="2.7109375" style="1" customWidth="1"/>
    <col min="11766" max="11766" width="16" style="1" customWidth="1"/>
    <col min="11767" max="11767" width="14.7109375" style="1" customWidth="1"/>
    <col min="11768" max="11769" width="0" style="1" hidden="1" customWidth="1"/>
    <col min="11770" max="11770" width="14.7109375" style="1" customWidth="1"/>
    <col min="11771" max="11771" width="12.7109375" style="1" customWidth="1"/>
    <col min="11772" max="11796" width="0" style="1" hidden="1" customWidth="1"/>
    <col min="11797" max="11817" width="15.7109375" style="1" customWidth="1"/>
    <col min="11818" max="11820" width="0" style="1" hidden="1" customWidth="1"/>
    <col min="11821" max="11823" width="15.7109375" style="1" customWidth="1"/>
    <col min="11824" max="11826" width="0" style="1" hidden="1" customWidth="1"/>
    <col min="11827" max="11829" width="15.7109375" style="1" customWidth="1"/>
    <col min="11830" max="11832" width="0" style="1" hidden="1" customWidth="1"/>
    <col min="11833" max="11835" width="15.7109375" style="1" customWidth="1"/>
    <col min="11836" max="11852" width="0" style="1" hidden="1" customWidth="1"/>
    <col min="11853" max="11853" width="2.7109375" style="1" customWidth="1"/>
    <col min="11854" max="11854" width="25" style="1" customWidth="1"/>
    <col min="11855" max="12018" width="9.140625" style="1"/>
    <col min="12019" max="12020" width="0" style="1" hidden="1" customWidth="1"/>
    <col min="12021" max="12021" width="2.7109375" style="1" customWidth="1"/>
    <col min="12022" max="12022" width="16" style="1" customWidth="1"/>
    <col min="12023" max="12023" width="14.7109375" style="1" customWidth="1"/>
    <col min="12024" max="12025" width="0" style="1" hidden="1" customWidth="1"/>
    <col min="12026" max="12026" width="14.7109375" style="1" customWidth="1"/>
    <col min="12027" max="12027" width="12.7109375" style="1" customWidth="1"/>
    <col min="12028" max="12052" width="0" style="1" hidden="1" customWidth="1"/>
    <col min="12053" max="12073" width="15.7109375" style="1" customWidth="1"/>
    <col min="12074" max="12076" width="0" style="1" hidden="1" customWidth="1"/>
    <col min="12077" max="12079" width="15.7109375" style="1" customWidth="1"/>
    <col min="12080" max="12082" width="0" style="1" hidden="1" customWidth="1"/>
    <col min="12083" max="12085" width="15.7109375" style="1" customWidth="1"/>
    <col min="12086" max="12088" width="0" style="1" hidden="1" customWidth="1"/>
    <col min="12089" max="12091" width="15.7109375" style="1" customWidth="1"/>
    <col min="12092" max="12108" width="0" style="1" hidden="1" customWidth="1"/>
    <col min="12109" max="12109" width="2.7109375" style="1" customWidth="1"/>
    <col min="12110" max="12110" width="25" style="1" customWidth="1"/>
    <col min="12111" max="12274" width="9.140625" style="1"/>
    <col min="12275" max="12276" width="0" style="1" hidden="1" customWidth="1"/>
    <col min="12277" max="12277" width="2.7109375" style="1" customWidth="1"/>
    <col min="12278" max="12278" width="16" style="1" customWidth="1"/>
    <col min="12279" max="12279" width="14.7109375" style="1" customWidth="1"/>
    <col min="12280" max="12281" width="0" style="1" hidden="1" customWidth="1"/>
    <col min="12282" max="12282" width="14.7109375" style="1" customWidth="1"/>
    <col min="12283" max="12283" width="12.7109375" style="1" customWidth="1"/>
    <col min="12284" max="12308" width="0" style="1" hidden="1" customWidth="1"/>
    <col min="12309" max="12329" width="15.7109375" style="1" customWidth="1"/>
    <col min="12330" max="12332" width="0" style="1" hidden="1" customWidth="1"/>
    <col min="12333" max="12335" width="15.7109375" style="1" customWidth="1"/>
    <col min="12336" max="12338" width="0" style="1" hidden="1" customWidth="1"/>
    <col min="12339" max="12341" width="15.7109375" style="1" customWidth="1"/>
    <col min="12342" max="12344" width="0" style="1" hidden="1" customWidth="1"/>
    <col min="12345" max="12347" width="15.7109375" style="1" customWidth="1"/>
    <col min="12348" max="12364" width="0" style="1" hidden="1" customWidth="1"/>
    <col min="12365" max="12365" width="2.7109375" style="1" customWidth="1"/>
    <col min="12366" max="12366" width="25" style="1" customWidth="1"/>
    <col min="12367" max="12530" width="9.140625" style="1"/>
    <col min="12531" max="12532" width="0" style="1" hidden="1" customWidth="1"/>
    <col min="12533" max="12533" width="2.7109375" style="1" customWidth="1"/>
    <col min="12534" max="12534" width="16" style="1" customWidth="1"/>
    <col min="12535" max="12535" width="14.7109375" style="1" customWidth="1"/>
    <col min="12536" max="12537" width="0" style="1" hidden="1" customWidth="1"/>
    <col min="12538" max="12538" width="14.7109375" style="1" customWidth="1"/>
    <col min="12539" max="12539" width="12.7109375" style="1" customWidth="1"/>
    <col min="12540" max="12564" width="0" style="1" hidden="1" customWidth="1"/>
    <col min="12565" max="12585" width="15.7109375" style="1" customWidth="1"/>
    <col min="12586" max="12588" width="0" style="1" hidden="1" customWidth="1"/>
    <col min="12589" max="12591" width="15.7109375" style="1" customWidth="1"/>
    <col min="12592" max="12594" width="0" style="1" hidden="1" customWidth="1"/>
    <col min="12595" max="12597" width="15.7109375" style="1" customWidth="1"/>
    <col min="12598" max="12600" width="0" style="1" hidden="1" customWidth="1"/>
    <col min="12601" max="12603" width="15.7109375" style="1" customWidth="1"/>
    <col min="12604" max="12620" width="0" style="1" hidden="1" customWidth="1"/>
    <col min="12621" max="12621" width="2.7109375" style="1" customWidth="1"/>
    <col min="12622" max="12622" width="25" style="1" customWidth="1"/>
    <col min="12623" max="12786" width="9.140625" style="1"/>
    <col min="12787" max="12788" width="0" style="1" hidden="1" customWidth="1"/>
    <col min="12789" max="12789" width="2.7109375" style="1" customWidth="1"/>
    <col min="12790" max="12790" width="16" style="1" customWidth="1"/>
    <col min="12791" max="12791" width="14.7109375" style="1" customWidth="1"/>
    <col min="12792" max="12793" width="0" style="1" hidden="1" customWidth="1"/>
    <col min="12794" max="12794" width="14.7109375" style="1" customWidth="1"/>
    <col min="12795" max="12795" width="12.7109375" style="1" customWidth="1"/>
    <col min="12796" max="12820" width="0" style="1" hidden="1" customWidth="1"/>
    <col min="12821" max="12841" width="15.7109375" style="1" customWidth="1"/>
    <col min="12842" max="12844" width="0" style="1" hidden="1" customWidth="1"/>
    <col min="12845" max="12847" width="15.7109375" style="1" customWidth="1"/>
    <col min="12848" max="12850" width="0" style="1" hidden="1" customWidth="1"/>
    <col min="12851" max="12853" width="15.7109375" style="1" customWidth="1"/>
    <col min="12854" max="12856" width="0" style="1" hidden="1" customWidth="1"/>
    <col min="12857" max="12859" width="15.7109375" style="1" customWidth="1"/>
    <col min="12860" max="12876" width="0" style="1" hidden="1" customWidth="1"/>
    <col min="12877" max="12877" width="2.7109375" style="1" customWidth="1"/>
    <col min="12878" max="12878" width="25" style="1" customWidth="1"/>
    <col min="12879" max="13042" width="9.140625" style="1"/>
    <col min="13043" max="13044" width="0" style="1" hidden="1" customWidth="1"/>
    <col min="13045" max="13045" width="2.7109375" style="1" customWidth="1"/>
    <col min="13046" max="13046" width="16" style="1" customWidth="1"/>
    <col min="13047" max="13047" width="14.7109375" style="1" customWidth="1"/>
    <col min="13048" max="13049" width="0" style="1" hidden="1" customWidth="1"/>
    <col min="13050" max="13050" width="14.7109375" style="1" customWidth="1"/>
    <col min="13051" max="13051" width="12.7109375" style="1" customWidth="1"/>
    <col min="13052" max="13076" width="0" style="1" hidden="1" customWidth="1"/>
    <col min="13077" max="13097" width="15.7109375" style="1" customWidth="1"/>
    <col min="13098" max="13100" width="0" style="1" hidden="1" customWidth="1"/>
    <col min="13101" max="13103" width="15.7109375" style="1" customWidth="1"/>
    <col min="13104" max="13106" width="0" style="1" hidden="1" customWidth="1"/>
    <col min="13107" max="13109" width="15.7109375" style="1" customWidth="1"/>
    <col min="13110" max="13112" width="0" style="1" hidden="1" customWidth="1"/>
    <col min="13113" max="13115" width="15.7109375" style="1" customWidth="1"/>
    <col min="13116" max="13132" width="0" style="1" hidden="1" customWidth="1"/>
    <col min="13133" max="13133" width="2.7109375" style="1" customWidth="1"/>
    <col min="13134" max="13134" width="25" style="1" customWidth="1"/>
    <col min="13135" max="13298" width="9.140625" style="1"/>
    <col min="13299" max="13300" width="0" style="1" hidden="1" customWidth="1"/>
    <col min="13301" max="13301" width="2.7109375" style="1" customWidth="1"/>
    <col min="13302" max="13302" width="16" style="1" customWidth="1"/>
    <col min="13303" max="13303" width="14.7109375" style="1" customWidth="1"/>
    <col min="13304" max="13305" width="0" style="1" hidden="1" customWidth="1"/>
    <col min="13306" max="13306" width="14.7109375" style="1" customWidth="1"/>
    <col min="13307" max="13307" width="12.7109375" style="1" customWidth="1"/>
    <col min="13308" max="13332" width="0" style="1" hidden="1" customWidth="1"/>
    <col min="13333" max="13353" width="15.7109375" style="1" customWidth="1"/>
    <col min="13354" max="13356" width="0" style="1" hidden="1" customWidth="1"/>
    <col min="13357" max="13359" width="15.7109375" style="1" customWidth="1"/>
    <col min="13360" max="13362" width="0" style="1" hidden="1" customWidth="1"/>
    <col min="13363" max="13365" width="15.7109375" style="1" customWidth="1"/>
    <col min="13366" max="13368" width="0" style="1" hidden="1" customWidth="1"/>
    <col min="13369" max="13371" width="15.7109375" style="1" customWidth="1"/>
    <col min="13372" max="13388" width="0" style="1" hidden="1" customWidth="1"/>
    <col min="13389" max="13389" width="2.7109375" style="1" customWidth="1"/>
    <col min="13390" max="13390" width="25" style="1" customWidth="1"/>
    <col min="13391" max="13554" width="9.140625" style="1"/>
    <col min="13555" max="13556" width="0" style="1" hidden="1" customWidth="1"/>
    <col min="13557" max="13557" width="2.7109375" style="1" customWidth="1"/>
    <col min="13558" max="13558" width="16" style="1" customWidth="1"/>
    <col min="13559" max="13559" width="14.7109375" style="1" customWidth="1"/>
    <col min="13560" max="13561" width="0" style="1" hidden="1" customWidth="1"/>
    <col min="13562" max="13562" width="14.7109375" style="1" customWidth="1"/>
    <col min="13563" max="13563" width="12.7109375" style="1" customWidth="1"/>
    <col min="13564" max="13588" width="0" style="1" hidden="1" customWidth="1"/>
    <col min="13589" max="13609" width="15.7109375" style="1" customWidth="1"/>
    <col min="13610" max="13612" width="0" style="1" hidden="1" customWidth="1"/>
    <col min="13613" max="13615" width="15.7109375" style="1" customWidth="1"/>
    <col min="13616" max="13618" width="0" style="1" hidden="1" customWidth="1"/>
    <col min="13619" max="13621" width="15.7109375" style="1" customWidth="1"/>
    <col min="13622" max="13624" width="0" style="1" hidden="1" customWidth="1"/>
    <col min="13625" max="13627" width="15.7109375" style="1" customWidth="1"/>
    <col min="13628" max="13644" width="0" style="1" hidden="1" customWidth="1"/>
    <col min="13645" max="13645" width="2.7109375" style="1" customWidth="1"/>
    <col min="13646" max="13646" width="25" style="1" customWidth="1"/>
    <col min="13647" max="13810" width="9.140625" style="1"/>
    <col min="13811" max="13812" width="0" style="1" hidden="1" customWidth="1"/>
    <col min="13813" max="13813" width="2.7109375" style="1" customWidth="1"/>
    <col min="13814" max="13814" width="16" style="1" customWidth="1"/>
    <col min="13815" max="13815" width="14.7109375" style="1" customWidth="1"/>
    <col min="13816" max="13817" width="0" style="1" hidden="1" customWidth="1"/>
    <col min="13818" max="13818" width="14.7109375" style="1" customWidth="1"/>
    <col min="13819" max="13819" width="12.7109375" style="1" customWidth="1"/>
    <col min="13820" max="13844" width="0" style="1" hidden="1" customWidth="1"/>
    <col min="13845" max="13865" width="15.7109375" style="1" customWidth="1"/>
    <col min="13866" max="13868" width="0" style="1" hidden="1" customWidth="1"/>
    <col min="13869" max="13871" width="15.7109375" style="1" customWidth="1"/>
    <col min="13872" max="13874" width="0" style="1" hidden="1" customWidth="1"/>
    <col min="13875" max="13877" width="15.7109375" style="1" customWidth="1"/>
    <col min="13878" max="13880" width="0" style="1" hidden="1" customWidth="1"/>
    <col min="13881" max="13883" width="15.7109375" style="1" customWidth="1"/>
    <col min="13884" max="13900" width="0" style="1" hidden="1" customWidth="1"/>
    <col min="13901" max="13901" width="2.7109375" style="1" customWidth="1"/>
    <col min="13902" max="13902" width="25" style="1" customWidth="1"/>
    <col min="13903" max="14066" width="9.140625" style="1"/>
    <col min="14067" max="14068" width="0" style="1" hidden="1" customWidth="1"/>
    <col min="14069" max="14069" width="2.7109375" style="1" customWidth="1"/>
    <col min="14070" max="14070" width="16" style="1" customWidth="1"/>
    <col min="14071" max="14071" width="14.7109375" style="1" customWidth="1"/>
    <col min="14072" max="14073" width="0" style="1" hidden="1" customWidth="1"/>
    <col min="14074" max="14074" width="14.7109375" style="1" customWidth="1"/>
    <col min="14075" max="14075" width="12.7109375" style="1" customWidth="1"/>
    <col min="14076" max="14100" width="0" style="1" hidden="1" customWidth="1"/>
    <col min="14101" max="14121" width="15.7109375" style="1" customWidth="1"/>
    <col min="14122" max="14124" width="0" style="1" hidden="1" customWidth="1"/>
    <col min="14125" max="14127" width="15.7109375" style="1" customWidth="1"/>
    <col min="14128" max="14130" width="0" style="1" hidden="1" customWidth="1"/>
    <col min="14131" max="14133" width="15.7109375" style="1" customWidth="1"/>
    <col min="14134" max="14136" width="0" style="1" hidden="1" customWidth="1"/>
    <col min="14137" max="14139" width="15.7109375" style="1" customWidth="1"/>
    <col min="14140" max="14156" width="0" style="1" hidden="1" customWidth="1"/>
    <col min="14157" max="14157" width="2.7109375" style="1" customWidth="1"/>
    <col min="14158" max="14158" width="25" style="1" customWidth="1"/>
    <col min="14159" max="14322" width="9.140625" style="1"/>
    <col min="14323" max="14324" width="0" style="1" hidden="1" customWidth="1"/>
    <col min="14325" max="14325" width="2.7109375" style="1" customWidth="1"/>
    <col min="14326" max="14326" width="16" style="1" customWidth="1"/>
    <col min="14327" max="14327" width="14.7109375" style="1" customWidth="1"/>
    <col min="14328" max="14329" width="0" style="1" hidden="1" customWidth="1"/>
    <col min="14330" max="14330" width="14.7109375" style="1" customWidth="1"/>
    <col min="14331" max="14331" width="12.7109375" style="1" customWidth="1"/>
    <col min="14332" max="14356" width="0" style="1" hidden="1" customWidth="1"/>
    <col min="14357" max="14377" width="15.7109375" style="1" customWidth="1"/>
    <col min="14378" max="14380" width="0" style="1" hidden="1" customWidth="1"/>
    <col min="14381" max="14383" width="15.7109375" style="1" customWidth="1"/>
    <col min="14384" max="14386" width="0" style="1" hidden="1" customWidth="1"/>
    <col min="14387" max="14389" width="15.7109375" style="1" customWidth="1"/>
    <col min="14390" max="14392" width="0" style="1" hidden="1" customWidth="1"/>
    <col min="14393" max="14395" width="15.7109375" style="1" customWidth="1"/>
    <col min="14396" max="14412" width="0" style="1" hidden="1" customWidth="1"/>
    <col min="14413" max="14413" width="2.7109375" style="1" customWidth="1"/>
    <col min="14414" max="14414" width="25" style="1" customWidth="1"/>
    <col min="14415" max="14578" width="9.140625" style="1"/>
    <col min="14579" max="14580" width="0" style="1" hidden="1" customWidth="1"/>
    <col min="14581" max="14581" width="2.7109375" style="1" customWidth="1"/>
    <col min="14582" max="14582" width="16" style="1" customWidth="1"/>
    <col min="14583" max="14583" width="14.7109375" style="1" customWidth="1"/>
    <col min="14584" max="14585" width="0" style="1" hidden="1" customWidth="1"/>
    <col min="14586" max="14586" width="14.7109375" style="1" customWidth="1"/>
    <col min="14587" max="14587" width="12.7109375" style="1" customWidth="1"/>
    <col min="14588" max="14612" width="0" style="1" hidden="1" customWidth="1"/>
    <col min="14613" max="14633" width="15.7109375" style="1" customWidth="1"/>
    <col min="14634" max="14636" width="0" style="1" hidden="1" customWidth="1"/>
    <col min="14637" max="14639" width="15.7109375" style="1" customWidth="1"/>
    <col min="14640" max="14642" width="0" style="1" hidden="1" customWidth="1"/>
    <col min="14643" max="14645" width="15.7109375" style="1" customWidth="1"/>
    <col min="14646" max="14648" width="0" style="1" hidden="1" customWidth="1"/>
    <col min="14649" max="14651" width="15.7109375" style="1" customWidth="1"/>
    <col min="14652" max="14668" width="0" style="1" hidden="1" customWidth="1"/>
    <col min="14669" max="14669" width="2.7109375" style="1" customWidth="1"/>
    <col min="14670" max="14670" width="25" style="1" customWidth="1"/>
    <col min="14671" max="14834" width="9.140625" style="1"/>
    <col min="14835" max="14836" width="0" style="1" hidden="1" customWidth="1"/>
    <col min="14837" max="14837" width="2.7109375" style="1" customWidth="1"/>
    <col min="14838" max="14838" width="16" style="1" customWidth="1"/>
    <col min="14839" max="14839" width="14.7109375" style="1" customWidth="1"/>
    <col min="14840" max="14841" width="0" style="1" hidden="1" customWidth="1"/>
    <col min="14842" max="14842" width="14.7109375" style="1" customWidth="1"/>
    <col min="14843" max="14843" width="12.7109375" style="1" customWidth="1"/>
    <col min="14844" max="14868" width="0" style="1" hidden="1" customWidth="1"/>
    <col min="14869" max="14889" width="15.7109375" style="1" customWidth="1"/>
    <col min="14890" max="14892" width="0" style="1" hidden="1" customWidth="1"/>
    <col min="14893" max="14895" width="15.7109375" style="1" customWidth="1"/>
    <col min="14896" max="14898" width="0" style="1" hidden="1" customWidth="1"/>
    <col min="14899" max="14901" width="15.7109375" style="1" customWidth="1"/>
    <col min="14902" max="14904" width="0" style="1" hidden="1" customWidth="1"/>
    <col min="14905" max="14907" width="15.7109375" style="1" customWidth="1"/>
    <col min="14908" max="14924" width="0" style="1" hidden="1" customWidth="1"/>
    <col min="14925" max="14925" width="2.7109375" style="1" customWidth="1"/>
    <col min="14926" max="14926" width="25" style="1" customWidth="1"/>
    <col min="14927" max="15090" width="9.140625" style="1"/>
    <col min="15091" max="15092" width="0" style="1" hidden="1" customWidth="1"/>
    <col min="15093" max="15093" width="2.7109375" style="1" customWidth="1"/>
    <col min="15094" max="15094" width="16" style="1" customWidth="1"/>
    <col min="15095" max="15095" width="14.7109375" style="1" customWidth="1"/>
    <col min="15096" max="15097" width="0" style="1" hidden="1" customWidth="1"/>
    <col min="15098" max="15098" width="14.7109375" style="1" customWidth="1"/>
    <col min="15099" max="15099" width="12.7109375" style="1" customWidth="1"/>
    <col min="15100" max="15124" width="0" style="1" hidden="1" customWidth="1"/>
    <col min="15125" max="15145" width="15.7109375" style="1" customWidth="1"/>
    <col min="15146" max="15148" width="0" style="1" hidden="1" customWidth="1"/>
    <col min="15149" max="15151" width="15.7109375" style="1" customWidth="1"/>
    <col min="15152" max="15154" width="0" style="1" hidden="1" customWidth="1"/>
    <col min="15155" max="15157" width="15.7109375" style="1" customWidth="1"/>
    <col min="15158" max="15160" width="0" style="1" hidden="1" customWidth="1"/>
    <col min="15161" max="15163" width="15.7109375" style="1" customWidth="1"/>
    <col min="15164" max="15180" width="0" style="1" hidden="1" customWidth="1"/>
    <col min="15181" max="15181" width="2.7109375" style="1" customWidth="1"/>
    <col min="15182" max="15182" width="25" style="1" customWidth="1"/>
    <col min="15183" max="15346" width="9.140625" style="1"/>
    <col min="15347" max="15348" width="0" style="1" hidden="1" customWidth="1"/>
    <col min="15349" max="15349" width="2.7109375" style="1" customWidth="1"/>
    <col min="15350" max="15350" width="16" style="1" customWidth="1"/>
    <col min="15351" max="15351" width="14.7109375" style="1" customWidth="1"/>
    <col min="15352" max="15353" width="0" style="1" hidden="1" customWidth="1"/>
    <col min="15354" max="15354" width="14.7109375" style="1" customWidth="1"/>
    <col min="15355" max="15355" width="12.7109375" style="1" customWidth="1"/>
    <col min="15356" max="15380" width="0" style="1" hidden="1" customWidth="1"/>
    <col min="15381" max="15401" width="15.7109375" style="1" customWidth="1"/>
    <col min="15402" max="15404" width="0" style="1" hidden="1" customWidth="1"/>
    <col min="15405" max="15407" width="15.7109375" style="1" customWidth="1"/>
    <col min="15408" max="15410" width="0" style="1" hidden="1" customWidth="1"/>
    <col min="15411" max="15413" width="15.7109375" style="1" customWidth="1"/>
    <col min="15414" max="15416" width="0" style="1" hidden="1" customWidth="1"/>
    <col min="15417" max="15419" width="15.7109375" style="1" customWidth="1"/>
    <col min="15420" max="15436" width="0" style="1" hidden="1" customWidth="1"/>
    <col min="15437" max="15437" width="2.7109375" style="1" customWidth="1"/>
    <col min="15438" max="15438" width="25" style="1" customWidth="1"/>
    <col min="15439" max="15602" width="9.140625" style="1"/>
    <col min="15603" max="15604" width="0" style="1" hidden="1" customWidth="1"/>
    <col min="15605" max="15605" width="2.7109375" style="1" customWidth="1"/>
    <col min="15606" max="15606" width="16" style="1" customWidth="1"/>
    <col min="15607" max="15607" width="14.7109375" style="1" customWidth="1"/>
    <col min="15608" max="15609" width="0" style="1" hidden="1" customWidth="1"/>
    <col min="15610" max="15610" width="14.7109375" style="1" customWidth="1"/>
    <col min="15611" max="15611" width="12.7109375" style="1" customWidth="1"/>
    <col min="15612" max="15636" width="0" style="1" hidden="1" customWidth="1"/>
    <col min="15637" max="15657" width="15.7109375" style="1" customWidth="1"/>
    <col min="15658" max="15660" width="0" style="1" hidden="1" customWidth="1"/>
    <col min="15661" max="15663" width="15.7109375" style="1" customWidth="1"/>
    <col min="15664" max="15666" width="0" style="1" hidden="1" customWidth="1"/>
    <col min="15667" max="15669" width="15.7109375" style="1" customWidth="1"/>
    <col min="15670" max="15672" width="0" style="1" hidden="1" customWidth="1"/>
    <col min="15673" max="15675" width="15.7109375" style="1" customWidth="1"/>
    <col min="15676" max="15692" width="0" style="1" hidden="1" customWidth="1"/>
    <col min="15693" max="15693" width="2.7109375" style="1" customWidth="1"/>
    <col min="15694" max="15694" width="25" style="1" customWidth="1"/>
    <col min="15695" max="15858" width="9.140625" style="1"/>
    <col min="15859" max="15860" width="0" style="1" hidden="1" customWidth="1"/>
    <col min="15861" max="15861" width="2.7109375" style="1" customWidth="1"/>
    <col min="15862" max="15862" width="16" style="1" customWidth="1"/>
    <col min="15863" max="15863" width="14.7109375" style="1" customWidth="1"/>
    <col min="15864" max="15865" width="0" style="1" hidden="1" customWidth="1"/>
    <col min="15866" max="15866" width="14.7109375" style="1" customWidth="1"/>
    <col min="15867" max="15867" width="12.7109375" style="1" customWidth="1"/>
    <col min="15868" max="15892" width="0" style="1" hidden="1" customWidth="1"/>
    <col min="15893" max="15913" width="15.7109375" style="1" customWidth="1"/>
    <col min="15914" max="15916" width="0" style="1" hidden="1" customWidth="1"/>
    <col min="15917" max="15919" width="15.7109375" style="1" customWidth="1"/>
    <col min="15920" max="15922" width="0" style="1" hidden="1" customWidth="1"/>
    <col min="15923" max="15925" width="15.7109375" style="1" customWidth="1"/>
    <col min="15926" max="15928" width="0" style="1" hidden="1" customWidth="1"/>
    <col min="15929" max="15931" width="15.7109375" style="1" customWidth="1"/>
    <col min="15932" max="15948" width="0" style="1" hidden="1" customWidth="1"/>
    <col min="15949" max="15949" width="2.7109375" style="1" customWidth="1"/>
    <col min="15950" max="15950" width="25" style="1" customWidth="1"/>
    <col min="15951" max="16114" width="9.140625" style="1"/>
    <col min="16115" max="16116" width="0" style="1" hidden="1" customWidth="1"/>
    <col min="16117" max="16117" width="2.7109375" style="1" customWidth="1"/>
    <col min="16118" max="16118" width="16" style="1" customWidth="1"/>
    <col min="16119" max="16119" width="14.7109375" style="1" customWidth="1"/>
    <col min="16120" max="16121" width="0" style="1" hidden="1" customWidth="1"/>
    <col min="16122" max="16122" width="14.7109375" style="1" customWidth="1"/>
    <col min="16123" max="16123" width="12.7109375" style="1" customWidth="1"/>
    <col min="16124" max="16148" width="0" style="1" hidden="1" customWidth="1"/>
    <col min="16149" max="16169" width="15.7109375" style="1" customWidth="1"/>
    <col min="16170" max="16172" width="0" style="1" hidden="1" customWidth="1"/>
    <col min="16173" max="16175" width="15.7109375" style="1" customWidth="1"/>
    <col min="16176" max="16178" width="0" style="1" hidden="1" customWidth="1"/>
    <col min="16179" max="16181" width="15.7109375" style="1" customWidth="1"/>
    <col min="16182" max="16184" width="0" style="1" hidden="1" customWidth="1"/>
    <col min="16185" max="16187" width="15.7109375" style="1" customWidth="1"/>
    <col min="16188" max="16204" width="0" style="1" hidden="1" customWidth="1"/>
    <col min="16205" max="16205" width="2.7109375" style="1" customWidth="1"/>
    <col min="16206" max="16206" width="25" style="1" customWidth="1"/>
    <col min="16207" max="16384" width="9.140625" style="1"/>
  </cols>
  <sheetData>
    <row r="1" spans="1:78" s="12" customFormat="1" ht="74.25" customHeight="1" x14ac:dyDescent="0.25">
      <c r="A1" s="10"/>
      <c r="B1" s="6"/>
      <c r="C1" s="11"/>
      <c r="D1" s="160" t="s">
        <v>0</v>
      </c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</row>
    <row r="2" spans="1:78" s="12" customFormat="1" ht="12.75" customHeight="1" x14ac:dyDescent="0.25">
      <c r="A2" s="10"/>
      <c r="B2" s="6"/>
      <c r="C2" s="11"/>
      <c r="D2" s="68"/>
      <c r="E2" s="68"/>
      <c r="F2" s="69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</row>
    <row r="3" spans="1:78" s="13" customFormat="1" ht="30" customHeight="1" x14ac:dyDescent="0.25">
      <c r="C3" s="14"/>
      <c r="D3" s="71"/>
      <c r="E3" s="72"/>
      <c r="F3" s="72"/>
      <c r="G3" s="73"/>
      <c r="H3" s="72"/>
      <c r="I3" s="73">
        <v>2009</v>
      </c>
      <c r="J3" s="73">
        <v>2009</v>
      </c>
      <c r="K3" s="73">
        <v>2009</v>
      </c>
      <c r="L3" s="73">
        <v>2009</v>
      </c>
      <c r="M3" s="73">
        <v>2009</v>
      </c>
      <c r="N3" s="73">
        <v>2009</v>
      </c>
      <c r="O3" s="73">
        <v>2010</v>
      </c>
      <c r="P3" s="73">
        <v>2010</v>
      </c>
      <c r="Q3" s="73">
        <v>2010</v>
      </c>
      <c r="R3" s="73">
        <v>2010</v>
      </c>
      <c r="S3" s="73">
        <v>2010</v>
      </c>
      <c r="T3" s="73">
        <v>2010</v>
      </c>
      <c r="U3" s="73">
        <v>2011</v>
      </c>
      <c r="V3" s="73">
        <v>2011</v>
      </c>
      <c r="W3" s="73">
        <v>2011</v>
      </c>
      <c r="X3" s="73">
        <v>2011</v>
      </c>
      <c r="Y3" s="73">
        <v>2011</v>
      </c>
      <c r="Z3" s="73">
        <v>2011</v>
      </c>
      <c r="AA3" s="73">
        <v>2012</v>
      </c>
      <c r="AB3" s="73">
        <v>2012</v>
      </c>
      <c r="AC3" s="73">
        <v>2012</v>
      </c>
      <c r="AD3" s="73">
        <v>2012</v>
      </c>
      <c r="AE3" s="73">
        <v>2012</v>
      </c>
      <c r="AF3" s="73">
        <v>2012</v>
      </c>
      <c r="AG3" s="73">
        <v>2013</v>
      </c>
      <c r="AH3" s="73">
        <v>2013</v>
      </c>
      <c r="AI3" s="73">
        <v>2013</v>
      </c>
      <c r="AJ3" s="73">
        <v>2013</v>
      </c>
      <c r="AK3" s="73">
        <v>2013</v>
      </c>
      <c r="AL3" s="73">
        <v>2013</v>
      </c>
      <c r="AM3" s="73">
        <v>2014</v>
      </c>
      <c r="AN3" s="73">
        <v>2014</v>
      </c>
      <c r="AO3" s="73">
        <v>2014</v>
      </c>
      <c r="AP3" s="73">
        <v>2014</v>
      </c>
      <c r="AQ3" s="73">
        <v>2014</v>
      </c>
      <c r="AR3" s="73">
        <v>2014</v>
      </c>
      <c r="AS3" s="73">
        <v>2015</v>
      </c>
      <c r="AT3" s="73">
        <v>2015</v>
      </c>
      <c r="AU3" s="73">
        <v>2015</v>
      </c>
      <c r="AV3" s="73">
        <v>2016</v>
      </c>
      <c r="AW3" s="73">
        <v>2016</v>
      </c>
      <c r="AX3" s="73">
        <v>2016</v>
      </c>
      <c r="AY3" s="73">
        <v>2017</v>
      </c>
      <c r="AZ3" s="73">
        <v>2017</v>
      </c>
      <c r="BA3" s="73">
        <v>2017</v>
      </c>
      <c r="BB3" s="73">
        <v>2018</v>
      </c>
      <c r="BC3" s="73">
        <v>2018</v>
      </c>
      <c r="BD3" s="73">
        <v>2018</v>
      </c>
      <c r="BE3" s="73">
        <v>2019</v>
      </c>
      <c r="BF3" s="73">
        <v>2019</v>
      </c>
      <c r="BG3" s="73">
        <v>2019</v>
      </c>
      <c r="BH3" s="73">
        <v>2019</v>
      </c>
      <c r="BI3" s="73">
        <v>2019</v>
      </c>
      <c r="BJ3" s="73">
        <v>2019</v>
      </c>
      <c r="BK3" s="73">
        <v>2020</v>
      </c>
      <c r="BL3" s="73">
        <v>2020</v>
      </c>
      <c r="BM3" s="73">
        <v>2020</v>
      </c>
      <c r="BN3" s="73">
        <v>2020</v>
      </c>
      <c r="BO3" s="73">
        <v>2020</v>
      </c>
      <c r="BP3" s="73">
        <v>2020</v>
      </c>
      <c r="BQ3" s="73">
        <v>2021</v>
      </c>
      <c r="BR3" s="73">
        <v>2021</v>
      </c>
      <c r="BS3" s="73">
        <v>2021</v>
      </c>
      <c r="BT3" s="73">
        <v>2021</v>
      </c>
      <c r="BU3" s="73">
        <v>2021</v>
      </c>
      <c r="BV3" s="73">
        <v>2021</v>
      </c>
      <c r="BW3" s="14"/>
      <c r="BX3" s="14"/>
      <c r="BY3" s="14"/>
    </row>
    <row r="4" spans="1:78" customFormat="1" ht="15" hidden="1" customHeight="1" x14ac:dyDescent="0.25">
      <c r="D4" s="74"/>
      <c r="E4" s="74"/>
      <c r="F4" s="74"/>
      <c r="G4" s="74"/>
      <c r="H4" s="74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</row>
    <row r="5" spans="1:78" customFormat="1" ht="15" hidden="1" customHeight="1" x14ac:dyDescent="0.25"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</row>
    <row r="6" spans="1:78" ht="12" hidden="1" x14ac:dyDescent="0.25">
      <c r="C6" s="19"/>
      <c r="D6" s="76"/>
      <c r="E6" s="76"/>
      <c r="F6" s="76"/>
      <c r="G6" s="78"/>
      <c r="H6" s="76"/>
      <c r="I6" s="72">
        <v>1</v>
      </c>
      <c r="J6" s="76"/>
      <c r="K6" s="76"/>
      <c r="L6" s="72">
        <v>2</v>
      </c>
      <c r="M6" s="76"/>
      <c r="N6" s="76"/>
      <c r="O6" s="72">
        <v>3</v>
      </c>
      <c r="P6" s="76"/>
      <c r="Q6" s="76"/>
      <c r="R6" s="72">
        <v>4</v>
      </c>
      <c r="S6" s="76"/>
      <c r="T6" s="76"/>
      <c r="U6" s="72">
        <v>5</v>
      </c>
      <c r="V6" s="76"/>
      <c r="W6" s="76"/>
      <c r="X6" s="72">
        <v>6</v>
      </c>
      <c r="Y6" s="76"/>
      <c r="Z6" s="76"/>
      <c r="AA6" s="72">
        <v>7</v>
      </c>
      <c r="AB6" s="76"/>
      <c r="AC6" s="76"/>
      <c r="AD6" s="72">
        <v>8</v>
      </c>
      <c r="AE6" s="76"/>
      <c r="AF6" s="76"/>
      <c r="AG6" s="72">
        <v>9</v>
      </c>
      <c r="AH6" s="76"/>
      <c r="AI6" s="76"/>
      <c r="AJ6" s="72">
        <v>10</v>
      </c>
      <c r="AK6" s="76"/>
      <c r="AL6" s="76"/>
      <c r="AM6" s="72">
        <v>11</v>
      </c>
      <c r="AN6" s="76"/>
      <c r="AO6" s="76"/>
      <c r="AP6" s="72">
        <v>12</v>
      </c>
      <c r="AQ6" s="76"/>
      <c r="AR6" s="76"/>
      <c r="AS6" s="72">
        <v>13</v>
      </c>
      <c r="AT6" s="76"/>
      <c r="AU6" s="76"/>
      <c r="AV6" s="72">
        <v>15</v>
      </c>
      <c r="AW6" s="76"/>
      <c r="AX6" s="76"/>
      <c r="AY6" s="72">
        <v>17</v>
      </c>
      <c r="AZ6" s="76"/>
      <c r="BA6" s="76"/>
      <c r="BB6" s="72">
        <v>19</v>
      </c>
      <c r="BC6" s="76"/>
      <c r="BD6" s="76"/>
      <c r="BE6" s="72">
        <v>21</v>
      </c>
      <c r="BF6" s="76"/>
      <c r="BG6" s="76"/>
      <c r="BH6" s="72">
        <v>22</v>
      </c>
      <c r="BI6" s="76"/>
      <c r="BJ6" s="76"/>
      <c r="BK6" s="72">
        <v>23</v>
      </c>
      <c r="BL6" s="76"/>
      <c r="BM6" s="76"/>
      <c r="BN6" s="72">
        <v>24</v>
      </c>
      <c r="BO6" s="76"/>
      <c r="BP6" s="76"/>
      <c r="BQ6" s="72">
        <v>25</v>
      </c>
      <c r="BR6" s="76"/>
      <c r="BS6" s="76"/>
      <c r="BT6" s="72">
        <v>26</v>
      </c>
      <c r="BU6" s="76"/>
      <c r="BV6" s="76"/>
      <c r="BW6" s="19"/>
      <c r="BX6" s="19"/>
      <c r="BY6" s="19"/>
      <c r="BZ6" s="21"/>
    </row>
    <row r="7" spans="1:78" ht="38.25" customHeight="1" x14ac:dyDescent="0.25">
      <c r="C7" s="19"/>
      <c r="D7" s="158" t="s">
        <v>1</v>
      </c>
      <c r="E7" s="159" t="s">
        <v>2</v>
      </c>
      <c r="F7" s="159" t="s">
        <v>3</v>
      </c>
      <c r="G7" s="167" t="s">
        <v>4</v>
      </c>
      <c r="H7" s="157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 t="s">
        <v>5</v>
      </c>
      <c r="AH7" s="156"/>
      <c r="AI7" s="156"/>
      <c r="AJ7" s="156" t="s">
        <v>6</v>
      </c>
      <c r="AK7" s="156"/>
      <c r="AL7" s="156"/>
      <c r="AM7" s="156" t="s">
        <v>7</v>
      </c>
      <c r="AN7" s="156"/>
      <c r="AO7" s="156"/>
      <c r="AP7" s="156" t="s">
        <v>8</v>
      </c>
      <c r="AQ7" s="156"/>
      <c r="AR7" s="156"/>
      <c r="AS7" s="156" t="s">
        <v>141</v>
      </c>
      <c r="AT7" s="156"/>
      <c r="AU7" s="156"/>
      <c r="AV7" s="156" t="s">
        <v>142</v>
      </c>
      <c r="AW7" s="156"/>
      <c r="AX7" s="156"/>
      <c r="AY7" s="156" t="s">
        <v>143</v>
      </c>
      <c r="AZ7" s="156"/>
      <c r="BA7" s="156"/>
      <c r="BB7" s="156" t="s">
        <v>144</v>
      </c>
      <c r="BC7" s="156"/>
      <c r="BD7" s="156"/>
      <c r="BE7" s="156" t="s">
        <v>140</v>
      </c>
      <c r="BF7" s="156"/>
      <c r="BG7" s="156"/>
      <c r="BH7" s="166"/>
      <c r="BI7" s="154"/>
      <c r="BJ7" s="155"/>
      <c r="BK7" s="153"/>
      <c r="BL7" s="154"/>
      <c r="BM7" s="155"/>
      <c r="BN7" s="153"/>
      <c r="BO7" s="154"/>
      <c r="BP7" s="155"/>
      <c r="BQ7" s="153"/>
      <c r="BR7" s="154"/>
      <c r="BS7" s="155"/>
      <c r="BT7" s="153"/>
      <c r="BU7" s="154"/>
      <c r="BV7" s="155"/>
      <c r="BW7" s="22"/>
      <c r="BX7" s="19"/>
      <c r="BY7" s="23"/>
      <c r="BZ7" s="161" t="s">
        <v>9</v>
      </c>
    </row>
    <row r="8" spans="1:78" ht="78.75" customHeight="1" x14ac:dyDescent="0.25">
      <c r="C8" s="19"/>
      <c r="D8" s="158"/>
      <c r="E8" s="159"/>
      <c r="F8" s="159"/>
      <c r="G8" s="167"/>
      <c r="H8" s="157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 t="s">
        <v>10</v>
      </c>
      <c r="AH8" s="95" t="s">
        <v>11</v>
      </c>
      <c r="AI8" s="95" t="s">
        <v>12</v>
      </c>
      <c r="AJ8" s="95" t="s">
        <v>10</v>
      </c>
      <c r="AK8" s="95" t="s">
        <v>11</v>
      </c>
      <c r="AL8" s="95" t="s">
        <v>12</v>
      </c>
      <c r="AM8" s="95" t="s">
        <v>10</v>
      </c>
      <c r="AN8" s="95" t="s">
        <v>11</v>
      </c>
      <c r="AO8" s="95" t="s">
        <v>12</v>
      </c>
      <c r="AP8" s="95" t="s">
        <v>10</v>
      </c>
      <c r="AQ8" s="95" t="s">
        <v>11</v>
      </c>
      <c r="AR8" s="95" t="s">
        <v>12</v>
      </c>
      <c r="AS8" s="95" t="s">
        <v>10</v>
      </c>
      <c r="AT8" s="95" t="s">
        <v>139</v>
      </c>
      <c r="AU8" s="95" t="s">
        <v>12</v>
      </c>
      <c r="AV8" s="95" t="s">
        <v>10</v>
      </c>
      <c r="AW8" s="95" t="s">
        <v>139</v>
      </c>
      <c r="AX8" s="95" t="s">
        <v>12</v>
      </c>
      <c r="AY8" s="95" t="s">
        <v>10</v>
      </c>
      <c r="AZ8" s="95" t="s">
        <v>139</v>
      </c>
      <c r="BA8" s="95" t="s">
        <v>12</v>
      </c>
      <c r="BB8" s="95" t="s">
        <v>10</v>
      </c>
      <c r="BC8" s="95" t="s">
        <v>139</v>
      </c>
      <c r="BD8" s="95" t="s">
        <v>12</v>
      </c>
      <c r="BE8" s="95" t="s">
        <v>10</v>
      </c>
      <c r="BF8" s="95" t="s">
        <v>139</v>
      </c>
      <c r="BG8" s="95" t="s">
        <v>12</v>
      </c>
      <c r="BH8" s="79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22"/>
      <c r="BX8" s="19"/>
      <c r="BY8" s="23"/>
      <c r="BZ8" s="162"/>
    </row>
    <row r="9" spans="1:78" ht="18.75" customHeight="1" x14ac:dyDescent="0.25">
      <c r="C9" s="19"/>
      <c r="D9" s="158"/>
      <c r="E9" s="159"/>
      <c r="F9" s="159"/>
      <c r="G9" s="167"/>
      <c r="H9" s="157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 t="s">
        <v>13</v>
      </c>
      <c r="AH9" s="95" t="s">
        <v>14</v>
      </c>
      <c r="AI9" s="95" t="s">
        <v>15</v>
      </c>
      <c r="AJ9" s="95" t="s">
        <v>13</v>
      </c>
      <c r="AK9" s="95" t="s">
        <v>14</v>
      </c>
      <c r="AL9" s="95" t="s">
        <v>15</v>
      </c>
      <c r="AM9" s="95" t="s">
        <v>13</v>
      </c>
      <c r="AN9" s="95" t="s">
        <v>14</v>
      </c>
      <c r="AO9" s="95" t="s">
        <v>15</v>
      </c>
      <c r="AP9" s="95" t="s">
        <v>13</v>
      </c>
      <c r="AQ9" s="95" t="s">
        <v>14</v>
      </c>
      <c r="AR9" s="95" t="s">
        <v>15</v>
      </c>
      <c r="AS9" s="95" t="s">
        <v>13</v>
      </c>
      <c r="AT9" s="95" t="s">
        <v>14</v>
      </c>
      <c r="AU9" s="95" t="s">
        <v>15</v>
      </c>
      <c r="AV9" s="95" t="s">
        <v>13</v>
      </c>
      <c r="AW9" s="95" t="s">
        <v>14</v>
      </c>
      <c r="AX9" s="95" t="s">
        <v>15</v>
      </c>
      <c r="AY9" s="95" t="s">
        <v>13</v>
      </c>
      <c r="AZ9" s="95" t="s">
        <v>14</v>
      </c>
      <c r="BA9" s="95" t="s">
        <v>15</v>
      </c>
      <c r="BB9" s="95" t="s">
        <v>13</v>
      </c>
      <c r="BC9" s="95" t="s">
        <v>14</v>
      </c>
      <c r="BD9" s="95" t="s">
        <v>15</v>
      </c>
      <c r="BE9" s="95" t="s">
        <v>13</v>
      </c>
      <c r="BF9" s="95" t="s">
        <v>14</v>
      </c>
      <c r="BG9" s="95" t="s">
        <v>15</v>
      </c>
      <c r="BH9" s="79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22"/>
      <c r="BX9" s="19"/>
      <c r="BY9" s="23"/>
      <c r="BZ9" s="162"/>
    </row>
    <row r="10" spans="1:78" ht="22.5" customHeight="1" x14ac:dyDescent="0.25">
      <c r="C10" s="19"/>
      <c r="D10" s="138">
        <v>1</v>
      </c>
      <c r="E10" s="138">
        <v>2</v>
      </c>
      <c r="F10" s="138">
        <v>3</v>
      </c>
      <c r="G10" s="138">
        <v>4</v>
      </c>
      <c r="H10" s="138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 t="s">
        <v>16</v>
      </c>
      <c r="AH10" s="96" t="s">
        <v>17</v>
      </c>
      <c r="AI10" s="96" t="s">
        <v>18</v>
      </c>
      <c r="AJ10" s="96" t="s">
        <v>19</v>
      </c>
      <c r="AK10" s="96" t="s">
        <v>20</v>
      </c>
      <c r="AL10" s="96" t="s">
        <v>21</v>
      </c>
      <c r="AM10" s="96" t="s">
        <v>22</v>
      </c>
      <c r="AN10" s="96" t="s">
        <v>23</v>
      </c>
      <c r="AO10" s="96" t="s">
        <v>24</v>
      </c>
      <c r="AP10" s="96" t="s">
        <v>25</v>
      </c>
      <c r="AQ10" s="96" t="s">
        <v>26</v>
      </c>
      <c r="AR10" s="96" t="s">
        <v>27</v>
      </c>
      <c r="AS10" s="96">
        <v>5</v>
      </c>
      <c r="AT10" s="96">
        <v>6</v>
      </c>
      <c r="AU10" s="96">
        <v>7</v>
      </c>
      <c r="AV10" s="96">
        <v>8</v>
      </c>
      <c r="AW10" s="96">
        <v>9</v>
      </c>
      <c r="AX10" s="96">
        <v>10</v>
      </c>
      <c r="AY10" s="96">
        <v>11</v>
      </c>
      <c r="AZ10" s="96">
        <v>12</v>
      </c>
      <c r="BA10" s="96">
        <v>13</v>
      </c>
      <c r="BB10" s="96">
        <v>14</v>
      </c>
      <c r="BC10" s="96">
        <v>15</v>
      </c>
      <c r="BD10" s="96">
        <v>16</v>
      </c>
      <c r="BE10" s="97" t="s">
        <v>30</v>
      </c>
      <c r="BF10" s="97" t="s">
        <v>31</v>
      </c>
      <c r="BG10" s="97" t="s">
        <v>32</v>
      </c>
      <c r="BH10" s="81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22"/>
      <c r="BX10" s="19"/>
      <c r="BY10" s="23"/>
      <c r="BZ10" s="163"/>
    </row>
    <row r="11" spans="1:78" ht="12" hidden="1" customHeight="1" x14ac:dyDescent="0.25">
      <c r="C11" s="19"/>
      <c r="D11" s="164" t="s">
        <v>33</v>
      </c>
      <c r="E11" s="165" t="s">
        <v>34</v>
      </c>
      <c r="F11" s="165">
        <v>1</v>
      </c>
      <c r="G11" s="98" t="s">
        <v>35</v>
      </c>
      <c r="H11" s="99" t="s">
        <v>36</v>
      </c>
      <c r="I11" s="100"/>
      <c r="J11" s="100"/>
      <c r="K11" s="101"/>
      <c r="L11" s="100"/>
      <c r="M11" s="100"/>
      <c r="N11" s="101"/>
      <c r="O11" s="100"/>
      <c r="P11" s="100"/>
      <c r="Q11" s="101"/>
      <c r="R11" s="100"/>
      <c r="S11" s="100"/>
      <c r="T11" s="101"/>
      <c r="U11" s="100"/>
      <c r="V11" s="100"/>
      <c r="W11" s="101"/>
      <c r="X11" s="100"/>
      <c r="Y11" s="100"/>
      <c r="Z11" s="101"/>
      <c r="AA11" s="100"/>
      <c r="AB11" s="100"/>
      <c r="AC11" s="101"/>
      <c r="AD11" s="100"/>
      <c r="AE11" s="100"/>
      <c r="AF11" s="101"/>
      <c r="AG11" s="102">
        <v>400</v>
      </c>
      <c r="AH11" s="103"/>
      <c r="AI11" s="104">
        <v>0</v>
      </c>
      <c r="AJ11" s="102">
        <v>400</v>
      </c>
      <c r="AK11" s="103"/>
      <c r="AL11" s="104">
        <v>0</v>
      </c>
      <c r="AM11" s="102">
        <v>400</v>
      </c>
      <c r="AN11" s="103"/>
      <c r="AO11" s="104">
        <v>0</v>
      </c>
      <c r="AP11" s="102">
        <v>400</v>
      </c>
      <c r="AQ11" s="103"/>
      <c r="AR11" s="104">
        <v>0</v>
      </c>
      <c r="AS11" s="102">
        <v>400</v>
      </c>
      <c r="AT11" s="103"/>
      <c r="AU11" s="104">
        <v>0</v>
      </c>
      <c r="AV11" s="102">
        <v>400</v>
      </c>
      <c r="AW11" s="103"/>
      <c r="AX11" s="104">
        <v>0</v>
      </c>
      <c r="AY11" s="102">
        <v>400</v>
      </c>
      <c r="AZ11" s="103"/>
      <c r="BA11" s="104">
        <v>0</v>
      </c>
      <c r="BB11" s="102">
        <v>400</v>
      </c>
      <c r="BC11" s="103"/>
      <c r="BD11" s="104">
        <v>0</v>
      </c>
      <c r="BE11" s="102">
        <v>400</v>
      </c>
      <c r="BF11" s="103"/>
      <c r="BG11" s="104">
        <v>0</v>
      </c>
      <c r="BH11" s="83"/>
      <c r="BI11" s="84"/>
      <c r="BJ11" s="85"/>
      <c r="BK11" s="84"/>
      <c r="BL11" s="84"/>
      <c r="BM11" s="85"/>
      <c r="BN11" s="84"/>
      <c r="BO11" s="84"/>
      <c r="BP11" s="85"/>
      <c r="BQ11" s="84"/>
      <c r="BR11" s="84"/>
      <c r="BS11" s="85"/>
      <c r="BT11" s="84"/>
      <c r="BU11" s="84"/>
      <c r="BV11" s="85"/>
      <c r="BW11" s="22"/>
      <c r="BX11" s="19"/>
      <c r="BY11" s="23"/>
      <c r="BZ11" s="28"/>
    </row>
    <row r="12" spans="1:78" ht="12" hidden="1" customHeight="1" x14ac:dyDescent="0.25">
      <c r="C12" s="19"/>
      <c r="D12" s="164"/>
      <c r="E12" s="165"/>
      <c r="F12" s="165"/>
      <c r="G12" s="98" t="s">
        <v>37</v>
      </c>
      <c r="H12" s="99" t="s">
        <v>38</v>
      </c>
      <c r="I12" s="100"/>
      <c r="J12" s="100"/>
      <c r="K12" s="101"/>
      <c r="L12" s="100"/>
      <c r="M12" s="100"/>
      <c r="N12" s="101"/>
      <c r="O12" s="100"/>
      <c r="P12" s="100"/>
      <c r="Q12" s="101"/>
      <c r="R12" s="100"/>
      <c r="S12" s="100"/>
      <c r="T12" s="101"/>
      <c r="U12" s="100"/>
      <c r="V12" s="100"/>
      <c r="W12" s="101"/>
      <c r="X12" s="100"/>
      <c r="Y12" s="100"/>
      <c r="Z12" s="101"/>
      <c r="AA12" s="100"/>
      <c r="AB12" s="100"/>
      <c r="AC12" s="101"/>
      <c r="AD12" s="100"/>
      <c r="AE12" s="100"/>
      <c r="AF12" s="101"/>
      <c r="AG12" s="102">
        <v>300</v>
      </c>
      <c r="AH12" s="103"/>
      <c r="AI12" s="104">
        <v>0</v>
      </c>
      <c r="AJ12" s="102">
        <v>300</v>
      </c>
      <c r="AK12" s="103"/>
      <c r="AL12" s="104">
        <v>0</v>
      </c>
      <c r="AM12" s="102">
        <v>300</v>
      </c>
      <c r="AN12" s="103"/>
      <c r="AO12" s="104">
        <v>0</v>
      </c>
      <c r="AP12" s="102">
        <v>300</v>
      </c>
      <c r="AQ12" s="103"/>
      <c r="AR12" s="104">
        <v>0</v>
      </c>
      <c r="AS12" s="102">
        <v>300</v>
      </c>
      <c r="AT12" s="103"/>
      <c r="AU12" s="104">
        <v>0</v>
      </c>
      <c r="AV12" s="102">
        <v>300</v>
      </c>
      <c r="AW12" s="103"/>
      <c r="AX12" s="104">
        <v>0</v>
      </c>
      <c r="AY12" s="102">
        <v>300</v>
      </c>
      <c r="AZ12" s="103"/>
      <c r="BA12" s="104">
        <v>0</v>
      </c>
      <c r="BB12" s="102">
        <v>300</v>
      </c>
      <c r="BC12" s="103"/>
      <c r="BD12" s="104">
        <v>0</v>
      </c>
      <c r="BE12" s="102">
        <v>300</v>
      </c>
      <c r="BF12" s="103"/>
      <c r="BG12" s="104">
        <v>0</v>
      </c>
      <c r="BH12" s="83"/>
      <c r="BI12" s="84"/>
      <c r="BJ12" s="85"/>
      <c r="BK12" s="84"/>
      <c r="BL12" s="84"/>
      <c r="BM12" s="85"/>
      <c r="BN12" s="84"/>
      <c r="BO12" s="84"/>
      <c r="BP12" s="85"/>
      <c r="BQ12" s="84"/>
      <c r="BR12" s="84"/>
      <c r="BS12" s="85"/>
      <c r="BT12" s="84"/>
      <c r="BU12" s="84"/>
      <c r="BV12" s="85"/>
      <c r="BW12" s="22"/>
      <c r="BX12" s="19"/>
      <c r="BY12" s="23"/>
      <c r="BZ12" s="28"/>
    </row>
    <row r="13" spans="1:78" ht="12" hidden="1" customHeight="1" x14ac:dyDescent="0.25">
      <c r="C13" s="19"/>
      <c r="D13" s="164"/>
      <c r="E13" s="165" t="s">
        <v>39</v>
      </c>
      <c r="F13" s="165" t="s">
        <v>40</v>
      </c>
      <c r="G13" s="98" t="s">
        <v>35</v>
      </c>
      <c r="H13" s="99" t="s">
        <v>41</v>
      </c>
      <c r="I13" s="100"/>
      <c r="J13" s="100"/>
      <c r="K13" s="101"/>
      <c r="L13" s="100"/>
      <c r="M13" s="100"/>
      <c r="N13" s="101"/>
      <c r="O13" s="100"/>
      <c r="P13" s="100"/>
      <c r="Q13" s="101"/>
      <c r="R13" s="100"/>
      <c r="S13" s="100"/>
      <c r="T13" s="101"/>
      <c r="U13" s="100"/>
      <c r="V13" s="100"/>
      <c r="W13" s="101"/>
      <c r="X13" s="100"/>
      <c r="Y13" s="100"/>
      <c r="Z13" s="101"/>
      <c r="AA13" s="100"/>
      <c r="AB13" s="100"/>
      <c r="AC13" s="101"/>
      <c r="AD13" s="100"/>
      <c r="AE13" s="100"/>
      <c r="AF13" s="101"/>
      <c r="AG13" s="102">
        <v>230</v>
      </c>
      <c r="AH13" s="103"/>
      <c r="AI13" s="104">
        <v>0</v>
      </c>
      <c r="AJ13" s="102">
        <v>230</v>
      </c>
      <c r="AK13" s="103"/>
      <c r="AL13" s="104">
        <v>0</v>
      </c>
      <c r="AM13" s="102">
        <v>230</v>
      </c>
      <c r="AN13" s="103"/>
      <c r="AO13" s="104">
        <v>0</v>
      </c>
      <c r="AP13" s="102">
        <v>230</v>
      </c>
      <c r="AQ13" s="103"/>
      <c r="AR13" s="104">
        <v>0</v>
      </c>
      <c r="AS13" s="102">
        <v>230</v>
      </c>
      <c r="AT13" s="103"/>
      <c r="AU13" s="104">
        <v>0</v>
      </c>
      <c r="AV13" s="102">
        <v>230</v>
      </c>
      <c r="AW13" s="103"/>
      <c r="AX13" s="104">
        <v>0</v>
      </c>
      <c r="AY13" s="102">
        <v>230</v>
      </c>
      <c r="AZ13" s="103"/>
      <c r="BA13" s="104">
        <v>0</v>
      </c>
      <c r="BB13" s="102">
        <v>230</v>
      </c>
      <c r="BC13" s="103"/>
      <c r="BD13" s="104">
        <v>0</v>
      </c>
      <c r="BE13" s="102">
        <v>230</v>
      </c>
      <c r="BF13" s="103"/>
      <c r="BG13" s="104">
        <v>0</v>
      </c>
      <c r="BH13" s="83"/>
      <c r="BI13" s="84"/>
      <c r="BJ13" s="85"/>
      <c r="BK13" s="84"/>
      <c r="BL13" s="84"/>
      <c r="BM13" s="85"/>
      <c r="BN13" s="84"/>
      <c r="BO13" s="84"/>
      <c r="BP13" s="85"/>
      <c r="BQ13" s="84"/>
      <c r="BR13" s="84"/>
      <c r="BS13" s="85"/>
      <c r="BT13" s="84"/>
      <c r="BU13" s="84"/>
      <c r="BV13" s="85"/>
      <c r="BW13" s="22"/>
      <c r="BX13" s="19"/>
      <c r="BY13" s="23"/>
      <c r="BZ13" s="28"/>
    </row>
    <row r="14" spans="1:78" ht="12" hidden="1" customHeight="1" x14ac:dyDescent="0.25">
      <c r="C14" s="19"/>
      <c r="D14" s="164"/>
      <c r="E14" s="165"/>
      <c r="F14" s="165"/>
      <c r="G14" s="98" t="s">
        <v>37</v>
      </c>
      <c r="H14" s="99" t="s">
        <v>41</v>
      </c>
      <c r="I14" s="100"/>
      <c r="J14" s="100"/>
      <c r="K14" s="101"/>
      <c r="L14" s="100"/>
      <c r="M14" s="100"/>
      <c r="N14" s="101"/>
      <c r="O14" s="100"/>
      <c r="P14" s="100"/>
      <c r="Q14" s="101"/>
      <c r="R14" s="100"/>
      <c r="S14" s="100"/>
      <c r="T14" s="101"/>
      <c r="U14" s="100"/>
      <c r="V14" s="100"/>
      <c r="W14" s="101"/>
      <c r="X14" s="100"/>
      <c r="Y14" s="100"/>
      <c r="Z14" s="101"/>
      <c r="AA14" s="100"/>
      <c r="AB14" s="100"/>
      <c r="AC14" s="101"/>
      <c r="AD14" s="100"/>
      <c r="AE14" s="100"/>
      <c r="AF14" s="101"/>
      <c r="AG14" s="102">
        <v>170</v>
      </c>
      <c r="AH14" s="103"/>
      <c r="AI14" s="104">
        <v>0</v>
      </c>
      <c r="AJ14" s="102">
        <v>170</v>
      </c>
      <c r="AK14" s="103"/>
      <c r="AL14" s="104">
        <v>0</v>
      </c>
      <c r="AM14" s="102">
        <v>170</v>
      </c>
      <c r="AN14" s="103"/>
      <c r="AO14" s="104">
        <v>0</v>
      </c>
      <c r="AP14" s="102">
        <v>170</v>
      </c>
      <c r="AQ14" s="103"/>
      <c r="AR14" s="104">
        <v>0</v>
      </c>
      <c r="AS14" s="102">
        <v>170</v>
      </c>
      <c r="AT14" s="103"/>
      <c r="AU14" s="104">
        <v>0</v>
      </c>
      <c r="AV14" s="102">
        <v>170</v>
      </c>
      <c r="AW14" s="103"/>
      <c r="AX14" s="104">
        <v>0</v>
      </c>
      <c r="AY14" s="102">
        <v>170</v>
      </c>
      <c r="AZ14" s="103"/>
      <c r="BA14" s="104">
        <v>0</v>
      </c>
      <c r="BB14" s="102">
        <v>170</v>
      </c>
      <c r="BC14" s="103"/>
      <c r="BD14" s="104">
        <v>0</v>
      </c>
      <c r="BE14" s="102">
        <v>170</v>
      </c>
      <c r="BF14" s="103"/>
      <c r="BG14" s="104">
        <v>0</v>
      </c>
      <c r="BH14" s="83"/>
      <c r="BI14" s="84"/>
      <c r="BJ14" s="85"/>
      <c r="BK14" s="84"/>
      <c r="BL14" s="84"/>
      <c r="BM14" s="85"/>
      <c r="BN14" s="84"/>
      <c r="BO14" s="84"/>
      <c r="BP14" s="85"/>
      <c r="BQ14" s="84"/>
      <c r="BR14" s="84"/>
      <c r="BS14" s="85"/>
      <c r="BT14" s="84"/>
      <c r="BU14" s="84"/>
      <c r="BV14" s="85"/>
      <c r="BW14" s="22"/>
      <c r="BX14" s="19"/>
      <c r="BY14" s="23"/>
      <c r="BZ14" s="28"/>
    </row>
    <row r="15" spans="1:78" ht="12" hidden="1" customHeight="1" x14ac:dyDescent="0.25">
      <c r="C15" s="19"/>
      <c r="D15" s="164"/>
      <c r="E15" s="165"/>
      <c r="F15" s="165" t="s">
        <v>42</v>
      </c>
      <c r="G15" s="98" t="s">
        <v>35</v>
      </c>
      <c r="H15" s="99" t="s">
        <v>43</v>
      </c>
      <c r="I15" s="100"/>
      <c r="J15" s="100"/>
      <c r="K15" s="101"/>
      <c r="L15" s="100"/>
      <c r="M15" s="100"/>
      <c r="N15" s="101"/>
      <c r="O15" s="100"/>
      <c r="P15" s="100"/>
      <c r="Q15" s="101"/>
      <c r="R15" s="100"/>
      <c r="S15" s="100"/>
      <c r="T15" s="101"/>
      <c r="U15" s="100"/>
      <c r="V15" s="100"/>
      <c r="W15" s="101"/>
      <c r="X15" s="100"/>
      <c r="Y15" s="100"/>
      <c r="Z15" s="101"/>
      <c r="AA15" s="100"/>
      <c r="AB15" s="100"/>
      <c r="AC15" s="101"/>
      <c r="AD15" s="100"/>
      <c r="AE15" s="100"/>
      <c r="AF15" s="101"/>
      <c r="AG15" s="102">
        <v>290</v>
      </c>
      <c r="AH15" s="103"/>
      <c r="AI15" s="104">
        <v>0</v>
      </c>
      <c r="AJ15" s="102">
        <v>290</v>
      </c>
      <c r="AK15" s="103"/>
      <c r="AL15" s="104">
        <v>0</v>
      </c>
      <c r="AM15" s="102">
        <v>290</v>
      </c>
      <c r="AN15" s="103"/>
      <c r="AO15" s="104">
        <v>0</v>
      </c>
      <c r="AP15" s="102">
        <v>290</v>
      </c>
      <c r="AQ15" s="103"/>
      <c r="AR15" s="104">
        <v>0</v>
      </c>
      <c r="AS15" s="102">
        <v>290</v>
      </c>
      <c r="AT15" s="103"/>
      <c r="AU15" s="104">
        <v>0</v>
      </c>
      <c r="AV15" s="102">
        <v>290</v>
      </c>
      <c r="AW15" s="103"/>
      <c r="AX15" s="104">
        <v>0</v>
      </c>
      <c r="AY15" s="102">
        <v>290</v>
      </c>
      <c r="AZ15" s="103"/>
      <c r="BA15" s="104">
        <v>0</v>
      </c>
      <c r="BB15" s="102">
        <v>290</v>
      </c>
      <c r="BC15" s="103"/>
      <c r="BD15" s="104">
        <v>0</v>
      </c>
      <c r="BE15" s="102">
        <v>290</v>
      </c>
      <c r="BF15" s="103"/>
      <c r="BG15" s="104">
        <v>0</v>
      </c>
      <c r="BH15" s="83"/>
      <c r="BI15" s="84"/>
      <c r="BJ15" s="85"/>
      <c r="BK15" s="84"/>
      <c r="BL15" s="84"/>
      <c r="BM15" s="85"/>
      <c r="BN15" s="84"/>
      <c r="BO15" s="84"/>
      <c r="BP15" s="85"/>
      <c r="BQ15" s="84"/>
      <c r="BR15" s="84"/>
      <c r="BS15" s="85"/>
      <c r="BT15" s="84"/>
      <c r="BU15" s="84"/>
      <c r="BV15" s="85"/>
      <c r="BW15" s="22"/>
      <c r="BX15" s="19"/>
      <c r="BY15" s="23"/>
      <c r="BZ15" s="28"/>
    </row>
    <row r="16" spans="1:78" ht="12" hidden="1" customHeight="1" x14ac:dyDescent="0.25">
      <c r="C16" s="19"/>
      <c r="D16" s="164"/>
      <c r="E16" s="165"/>
      <c r="F16" s="165"/>
      <c r="G16" s="98" t="s">
        <v>37</v>
      </c>
      <c r="H16" s="99" t="s">
        <v>44</v>
      </c>
      <c r="I16" s="100"/>
      <c r="J16" s="100"/>
      <c r="K16" s="101"/>
      <c r="L16" s="100"/>
      <c r="M16" s="100"/>
      <c r="N16" s="101"/>
      <c r="O16" s="100"/>
      <c r="P16" s="100"/>
      <c r="Q16" s="101"/>
      <c r="R16" s="100"/>
      <c r="S16" s="100"/>
      <c r="T16" s="101"/>
      <c r="U16" s="100"/>
      <c r="V16" s="100"/>
      <c r="W16" s="101"/>
      <c r="X16" s="100"/>
      <c r="Y16" s="100"/>
      <c r="Z16" s="101"/>
      <c r="AA16" s="100"/>
      <c r="AB16" s="100"/>
      <c r="AC16" s="101"/>
      <c r="AD16" s="100"/>
      <c r="AE16" s="100"/>
      <c r="AF16" s="101"/>
      <c r="AG16" s="102">
        <v>210</v>
      </c>
      <c r="AH16" s="103"/>
      <c r="AI16" s="104">
        <v>0</v>
      </c>
      <c r="AJ16" s="102">
        <v>210</v>
      </c>
      <c r="AK16" s="103"/>
      <c r="AL16" s="104">
        <v>0</v>
      </c>
      <c r="AM16" s="102">
        <v>210</v>
      </c>
      <c r="AN16" s="103"/>
      <c r="AO16" s="104">
        <v>0</v>
      </c>
      <c r="AP16" s="102">
        <v>210</v>
      </c>
      <c r="AQ16" s="103"/>
      <c r="AR16" s="104">
        <v>0</v>
      </c>
      <c r="AS16" s="102">
        <v>210</v>
      </c>
      <c r="AT16" s="103"/>
      <c r="AU16" s="104">
        <v>0</v>
      </c>
      <c r="AV16" s="102">
        <v>210</v>
      </c>
      <c r="AW16" s="103"/>
      <c r="AX16" s="104">
        <v>0</v>
      </c>
      <c r="AY16" s="102">
        <v>210</v>
      </c>
      <c r="AZ16" s="103"/>
      <c r="BA16" s="104">
        <v>0</v>
      </c>
      <c r="BB16" s="102">
        <v>210</v>
      </c>
      <c r="BC16" s="103"/>
      <c r="BD16" s="104">
        <v>0</v>
      </c>
      <c r="BE16" s="102">
        <v>210</v>
      </c>
      <c r="BF16" s="103"/>
      <c r="BG16" s="104">
        <v>0</v>
      </c>
      <c r="BH16" s="83"/>
      <c r="BI16" s="84"/>
      <c r="BJ16" s="85"/>
      <c r="BK16" s="84"/>
      <c r="BL16" s="84"/>
      <c r="BM16" s="85"/>
      <c r="BN16" s="84"/>
      <c r="BO16" s="84"/>
      <c r="BP16" s="85"/>
      <c r="BQ16" s="84"/>
      <c r="BR16" s="84"/>
      <c r="BS16" s="85"/>
      <c r="BT16" s="84"/>
      <c r="BU16" s="84"/>
      <c r="BV16" s="85"/>
      <c r="BW16" s="22"/>
      <c r="BX16" s="19"/>
      <c r="BY16" s="23"/>
      <c r="BZ16" s="28"/>
    </row>
    <row r="17" spans="3:78" ht="12" hidden="1" customHeight="1" x14ac:dyDescent="0.25">
      <c r="C17" s="19"/>
      <c r="D17" s="164"/>
      <c r="E17" s="164">
        <v>220</v>
      </c>
      <c r="F17" s="164">
        <v>1</v>
      </c>
      <c r="G17" s="98" t="s">
        <v>45</v>
      </c>
      <c r="H17" s="105" t="s">
        <v>46</v>
      </c>
      <c r="I17" s="100"/>
      <c r="J17" s="100"/>
      <c r="K17" s="101"/>
      <c r="L17" s="100"/>
      <c r="M17" s="100"/>
      <c r="N17" s="101"/>
      <c r="O17" s="100"/>
      <c r="P17" s="100"/>
      <c r="Q17" s="101"/>
      <c r="R17" s="100"/>
      <c r="S17" s="100"/>
      <c r="T17" s="101"/>
      <c r="U17" s="100"/>
      <c r="V17" s="100"/>
      <c r="W17" s="101"/>
      <c r="X17" s="100"/>
      <c r="Y17" s="100"/>
      <c r="Z17" s="101"/>
      <c r="AA17" s="100"/>
      <c r="AB17" s="100"/>
      <c r="AC17" s="101"/>
      <c r="AD17" s="100"/>
      <c r="AE17" s="100"/>
      <c r="AF17" s="101"/>
      <c r="AG17" s="102">
        <v>260</v>
      </c>
      <c r="AH17" s="103"/>
      <c r="AI17" s="104">
        <v>0</v>
      </c>
      <c r="AJ17" s="102">
        <v>260</v>
      </c>
      <c r="AK17" s="103"/>
      <c r="AL17" s="104">
        <v>0</v>
      </c>
      <c r="AM17" s="102">
        <v>260</v>
      </c>
      <c r="AN17" s="103"/>
      <c r="AO17" s="104">
        <v>0</v>
      </c>
      <c r="AP17" s="102">
        <v>260</v>
      </c>
      <c r="AQ17" s="103"/>
      <c r="AR17" s="104">
        <v>0</v>
      </c>
      <c r="AS17" s="102">
        <v>260</v>
      </c>
      <c r="AT17" s="103"/>
      <c r="AU17" s="104">
        <v>0</v>
      </c>
      <c r="AV17" s="102">
        <v>260</v>
      </c>
      <c r="AW17" s="103"/>
      <c r="AX17" s="104">
        <v>0</v>
      </c>
      <c r="AY17" s="102">
        <v>260</v>
      </c>
      <c r="AZ17" s="103"/>
      <c r="BA17" s="104">
        <v>0</v>
      </c>
      <c r="BB17" s="102">
        <v>260</v>
      </c>
      <c r="BC17" s="103"/>
      <c r="BD17" s="104">
        <v>0</v>
      </c>
      <c r="BE17" s="102">
        <v>260</v>
      </c>
      <c r="BF17" s="103"/>
      <c r="BG17" s="104">
        <v>0</v>
      </c>
      <c r="BH17" s="83"/>
      <c r="BI17" s="84"/>
      <c r="BJ17" s="85"/>
      <c r="BK17" s="84"/>
      <c r="BL17" s="84"/>
      <c r="BM17" s="85"/>
      <c r="BN17" s="84"/>
      <c r="BO17" s="84"/>
      <c r="BP17" s="85"/>
      <c r="BQ17" s="84"/>
      <c r="BR17" s="84"/>
      <c r="BS17" s="85"/>
      <c r="BT17" s="84"/>
      <c r="BU17" s="84"/>
      <c r="BV17" s="85"/>
      <c r="BW17" s="22"/>
      <c r="BX17" s="19"/>
      <c r="BY17" s="23"/>
      <c r="BZ17" s="28"/>
    </row>
    <row r="18" spans="3:78" ht="12" hidden="1" customHeight="1" x14ac:dyDescent="0.25">
      <c r="C18" s="19"/>
      <c r="D18" s="164"/>
      <c r="E18" s="164"/>
      <c r="F18" s="164"/>
      <c r="G18" s="98" t="s">
        <v>35</v>
      </c>
      <c r="H18" s="105" t="s">
        <v>47</v>
      </c>
      <c r="I18" s="100"/>
      <c r="J18" s="100"/>
      <c r="K18" s="101"/>
      <c r="L18" s="100"/>
      <c r="M18" s="100"/>
      <c r="N18" s="101"/>
      <c r="O18" s="100"/>
      <c r="P18" s="100"/>
      <c r="Q18" s="101"/>
      <c r="R18" s="100"/>
      <c r="S18" s="100"/>
      <c r="T18" s="101"/>
      <c r="U18" s="100"/>
      <c r="V18" s="100"/>
      <c r="W18" s="101"/>
      <c r="X18" s="100"/>
      <c r="Y18" s="100"/>
      <c r="Z18" s="101"/>
      <c r="AA18" s="100"/>
      <c r="AB18" s="100"/>
      <c r="AC18" s="101"/>
      <c r="AD18" s="100"/>
      <c r="AE18" s="100"/>
      <c r="AF18" s="101"/>
      <c r="AG18" s="102">
        <v>210</v>
      </c>
      <c r="AH18" s="103"/>
      <c r="AI18" s="104">
        <v>0</v>
      </c>
      <c r="AJ18" s="102">
        <v>210</v>
      </c>
      <c r="AK18" s="103"/>
      <c r="AL18" s="104">
        <v>0</v>
      </c>
      <c r="AM18" s="102">
        <v>210</v>
      </c>
      <c r="AN18" s="103"/>
      <c r="AO18" s="104">
        <v>0</v>
      </c>
      <c r="AP18" s="102">
        <v>210</v>
      </c>
      <c r="AQ18" s="103"/>
      <c r="AR18" s="104">
        <v>0</v>
      </c>
      <c r="AS18" s="102">
        <v>210</v>
      </c>
      <c r="AT18" s="103"/>
      <c r="AU18" s="104">
        <v>0</v>
      </c>
      <c r="AV18" s="102">
        <v>210</v>
      </c>
      <c r="AW18" s="103"/>
      <c r="AX18" s="104">
        <v>0</v>
      </c>
      <c r="AY18" s="102">
        <v>210</v>
      </c>
      <c r="AZ18" s="103"/>
      <c r="BA18" s="104">
        <v>0</v>
      </c>
      <c r="BB18" s="102">
        <v>210</v>
      </c>
      <c r="BC18" s="103"/>
      <c r="BD18" s="104">
        <v>0</v>
      </c>
      <c r="BE18" s="102">
        <v>210</v>
      </c>
      <c r="BF18" s="103"/>
      <c r="BG18" s="104">
        <v>0</v>
      </c>
      <c r="BH18" s="83"/>
      <c r="BI18" s="84"/>
      <c r="BJ18" s="85"/>
      <c r="BK18" s="84"/>
      <c r="BL18" s="84"/>
      <c r="BM18" s="85"/>
      <c r="BN18" s="84"/>
      <c r="BO18" s="84"/>
      <c r="BP18" s="85"/>
      <c r="BQ18" s="84"/>
      <c r="BR18" s="84"/>
      <c r="BS18" s="85"/>
      <c r="BT18" s="84"/>
      <c r="BU18" s="84"/>
      <c r="BV18" s="85"/>
      <c r="BW18" s="22"/>
      <c r="BX18" s="19"/>
      <c r="BY18" s="23"/>
      <c r="BZ18" s="28"/>
    </row>
    <row r="19" spans="3:78" ht="12" hidden="1" customHeight="1" x14ac:dyDescent="0.25">
      <c r="C19" s="19"/>
      <c r="D19" s="164"/>
      <c r="E19" s="164"/>
      <c r="F19" s="164"/>
      <c r="G19" s="98" t="s">
        <v>37</v>
      </c>
      <c r="H19" s="105" t="s">
        <v>48</v>
      </c>
      <c r="I19" s="100"/>
      <c r="J19" s="100"/>
      <c r="K19" s="101"/>
      <c r="L19" s="100"/>
      <c r="M19" s="100"/>
      <c r="N19" s="101"/>
      <c r="O19" s="100"/>
      <c r="P19" s="100"/>
      <c r="Q19" s="101"/>
      <c r="R19" s="100"/>
      <c r="S19" s="100"/>
      <c r="T19" s="101"/>
      <c r="U19" s="100"/>
      <c r="V19" s="100"/>
      <c r="W19" s="101"/>
      <c r="X19" s="100"/>
      <c r="Y19" s="100"/>
      <c r="Z19" s="101"/>
      <c r="AA19" s="100"/>
      <c r="AB19" s="100"/>
      <c r="AC19" s="101"/>
      <c r="AD19" s="100"/>
      <c r="AE19" s="100"/>
      <c r="AF19" s="101"/>
      <c r="AG19" s="102">
        <v>140</v>
      </c>
      <c r="AH19" s="103"/>
      <c r="AI19" s="104">
        <v>0</v>
      </c>
      <c r="AJ19" s="102">
        <v>140</v>
      </c>
      <c r="AK19" s="103"/>
      <c r="AL19" s="104">
        <v>0</v>
      </c>
      <c r="AM19" s="102">
        <v>140</v>
      </c>
      <c r="AN19" s="103"/>
      <c r="AO19" s="104">
        <v>0</v>
      </c>
      <c r="AP19" s="102">
        <v>140</v>
      </c>
      <c r="AQ19" s="103"/>
      <c r="AR19" s="104">
        <v>0</v>
      </c>
      <c r="AS19" s="102">
        <v>140</v>
      </c>
      <c r="AT19" s="103"/>
      <c r="AU19" s="104">
        <v>0</v>
      </c>
      <c r="AV19" s="102">
        <v>140</v>
      </c>
      <c r="AW19" s="103"/>
      <c r="AX19" s="104">
        <v>0</v>
      </c>
      <c r="AY19" s="102">
        <v>140</v>
      </c>
      <c r="AZ19" s="103"/>
      <c r="BA19" s="104">
        <v>0</v>
      </c>
      <c r="BB19" s="102">
        <v>140</v>
      </c>
      <c r="BC19" s="103"/>
      <c r="BD19" s="104">
        <v>0</v>
      </c>
      <c r="BE19" s="102">
        <v>140</v>
      </c>
      <c r="BF19" s="103"/>
      <c r="BG19" s="104">
        <v>0</v>
      </c>
      <c r="BH19" s="83"/>
      <c r="BI19" s="84"/>
      <c r="BJ19" s="85"/>
      <c r="BK19" s="84"/>
      <c r="BL19" s="84"/>
      <c r="BM19" s="85"/>
      <c r="BN19" s="84"/>
      <c r="BO19" s="84"/>
      <c r="BP19" s="85"/>
      <c r="BQ19" s="84"/>
      <c r="BR19" s="84"/>
      <c r="BS19" s="85"/>
      <c r="BT19" s="84"/>
      <c r="BU19" s="84"/>
      <c r="BV19" s="85"/>
      <c r="BW19" s="22"/>
      <c r="BX19" s="19"/>
      <c r="BY19" s="23"/>
      <c r="BZ19" s="28"/>
    </row>
    <row r="20" spans="3:78" ht="12" hidden="1" customHeight="1" x14ac:dyDescent="0.25">
      <c r="C20" s="19"/>
      <c r="D20" s="164"/>
      <c r="E20" s="164"/>
      <c r="F20" s="164">
        <v>2</v>
      </c>
      <c r="G20" s="98" t="s">
        <v>35</v>
      </c>
      <c r="H20" s="105" t="s">
        <v>49</v>
      </c>
      <c r="I20" s="100"/>
      <c r="J20" s="100"/>
      <c r="K20" s="101"/>
      <c r="L20" s="100"/>
      <c r="M20" s="100"/>
      <c r="N20" s="101"/>
      <c r="O20" s="100"/>
      <c r="P20" s="100"/>
      <c r="Q20" s="101"/>
      <c r="R20" s="100"/>
      <c r="S20" s="100"/>
      <c r="T20" s="101"/>
      <c r="U20" s="100"/>
      <c r="V20" s="100"/>
      <c r="W20" s="101"/>
      <c r="X20" s="100"/>
      <c r="Y20" s="100"/>
      <c r="Z20" s="101"/>
      <c r="AA20" s="100"/>
      <c r="AB20" s="100"/>
      <c r="AC20" s="101"/>
      <c r="AD20" s="100"/>
      <c r="AE20" s="100"/>
      <c r="AF20" s="101"/>
      <c r="AG20" s="102">
        <v>270</v>
      </c>
      <c r="AH20" s="103"/>
      <c r="AI20" s="104">
        <v>0</v>
      </c>
      <c r="AJ20" s="102">
        <v>270</v>
      </c>
      <c r="AK20" s="103"/>
      <c r="AL20" s="104">
        <v>0</v>
      </c>
      <c r="AM20" s="102">
        <v>270</v>
      </c>
      <c r="AN20" s="103"/>
      <c r="AO20" s="104">
        <v>0</v>
      </c>
      <c r="AP20" s="102">
        <v>270</v>
      </c>
      <c r="AQ20" s="103"/>
      <c r="AR20" s="104">
        <v>0</v>
      </c>
      <c r="AS20" s="102">
        <v>270</v>
      </c>
      <c r="AT20" s="103"/>
      <c r="AU20" s="104">
        <v>0</v>
      </c>
      <c r="AV20" s="102">
        <v>270</v>
      </c>
      <c r="AW20" s="103"/>
      <c r="AX20" s="104">
        <v>0</v>
      </c>
      <c r="AY20" s="102">
        <v>270</v>
      </c>
      <c r="AZ20" s="103"/>
      <c r="BA20" s="104">
        <v>0</v>
      </c>
      <c r="BB20" s="102">
        <v>270</v>
      </c>
      <c r="BC20" s="103"/>
      <c r="BD20" s="104">
        <v>0</v>
      </c>
      <c r="BE20" s="102">
        <v>270</v>
      </c>
      <c r="BF20" s="103"/>
      <c r="BG20" s="104">
        <v>0</v>
      </c>
      <c r="BH20" s="83"/>
      <c r="BI20" s="84"/>
      <c r="BJ20" s="85"/>
      <c r="BK20" s="84"/>
      <c r="BL20" s="84"/>
      <c r="BM20" s="85"/>
      <c r="BN20" s="84"/>
      <c r="BO20" s="84"/>
      <c r="BP20" s="85"/>
      <c r="BQ20" s="84"/>
      <c r="BR20" s="84"/>
      <c r="BS20" s="85"/>
      <c r="BT20" s="84"/>
      <c r="BU20" s="84"/>
      <c r="BV20" s="85"/>
      <c r="BW20" s="22"/>
      <c r="BX20" s="19"/>
      <c r="BY20" s="23"/>
      <c r="BZ20" s="28"/>
    </row>
    <row r="21" spans="3:78" ht="12" hidden="1" customHeight="1" x14ac:dyDescent="0.25">
      <c r="C21" s="19"/>
      <c r="D21" s="164"/>
      <c r="E21" s="164"/>
      <c r="F21" s="164"/>
      <c r="G21" s="98" t="s">
        <v>37</v>
      </c>
      <c r="H21" s="105" t="s">
        <v>50</v>
      </c>
      <c r="I21" s="100"/>
      <c r="J21" s="100"/>
      <c r="K21" s="101"/>
      <c r="L21" s="100"/>
      <c r="M21" s="100"/>
      <c r="N21" s="101"/>
      <c r="O21" s="100"/>
      <c r="P21" s="100"/>
      <c r="Q21" s="101"/>
      <c r="R21" s="100"/>
      <c r="S21" s="100"/>
      <c r="T21" s="101"/>
      <c r="U21" s="100"/>
      <c r="V21" s="100"/>
      <c r="W21" s="101"/>
      <c r="X21" s="100"/>
      <c r="Y21" s="100"/>
      <c r="Z21" s="101"/>
      <c r="AA21" s="100"/>
      <c r="AB21" s="100"/>
      <c r="AC21" s="101"/>
      <c r="AD21" s="100"/>
      <c r="AE21" s="100"/>
      <c r="AF21" s="101"/>
      <c r="AG21" s="102">
        <v>180</v>
      </c>
      <c r="AH21" s="103"/>
      <c r="AI21" s="104">
        <v>0</v>
      </c>
      <c r="AJ21" s="102">
        <v>180</v>
      </c>
      <c r="AK21" s="103"/>
      <c r="AL21" s="104">
        <v>0</v>
      </c>
      <c r="AM21" s="102">
        <v>180</v>
      </c>
      <c r="AN21" s="103"/>
      <c r="AO21" s="104">
        <v>0</v>
      </c>
      <c r="AP21" s="102">
        <v>180</v>
      </c>
      <c r="AQ21" s="103"/>
      <c r="AR21" s="104">
        <v>0</v>
      </c>
      <c r="AS21" s="102">
        <v>180</v>
      </c>
      <c r="AT21" s="103"/>
      <c r="AU21" s="104">
        <v>0</v>
      </c>
      <c r="AV21" s="102">
        <v>180</v>
      </c>
      <c r="AW21" s="103"/>
      <c r="AX21" s="104">
        <v>0</v>
      </c>
      <c r="AY21" s="102">
        <v>180</v>
      </c>
      <c r="AZ21" s="103"/>
      <c r="BA21" s="104">
        <v>0</v>
      </c>
      <c r="BB21" s="102">
        <v>180</v>
      </c>
      <c r="BC21" s="103"/>
      <c r="BD21" s="104">
        <v>0</v>
      </c>
      <c r="BE21" s="102">
        <v>180</v>
      </c>
      <c r="BF21" s="103"/>
      <c r="BG21" s="104">
        <v>0</v>
      </c>
      <c r="BH21" s="83"/>
      <c r="BI21" s="84"/>
      <c r="BJ21" s="85"/>
      <c r="BK21" s="84"/>
      <c r="BL21" s="84"/>
      <c r="BM21" s="85"/>
      <c r="BN21" s="84"/>
      <c r="BO21" s="84"/>
      <c r="BP21" s="85"/>
      <c r="BQ21" s="84"/>
      <c r="BR21" s="84"/>
      <c r="BS21" s="85"/>
      <c r="BT21" s="84"/>
      <c r="BU21" s="84"/>
      <c r="BV21" s="85"/>
      <c r="BW21" s="22"/>
      <c r="BX21" s="19"/>
      <c r="BY21" s="23"/>
      <c r="BZ21" s="28"/>
    </row>
    <row r="22" spans="3:78" ht="12" hidden="1" customHeight="1" x14ac:dyDescent="0.25">
      <c r="C22" s="19"/>
      <c r="D22" s="164"/>
      <c r="E22" s="164" t="s">
        <v>51</v>
      </c>
      <c r="F22" s="164">
        <v>1</v>
      </c>
      <c r="G22" s="98" t="s">
        <v>45</v>
      </c>
      <c r="H22" s="105" t="s">
        <v>52</v>
      </c>
      <c r="I22" s="100"/>
      <c r="J22" s="100"/>
      <c r="K22" s="101"/>
      <c r="L22" s="100"/>
      <c r="M22" s="100"/>
      <c r="N22" s="101"/>
      <c r="O22" s="100"/>
      <c r="P22" s="100"/>
      <c r="Q22" s="101"/>
      <c r="R22" s="100"/>
      <c r="S22" s="100"/>
      <c r="T22" s="101"/>
      <c r="U22" s="100"/>
      <c r="V22" s="100"/>
      <c r="W22" s="101"/>
      <c r="X22" s="100"/>
      <c r="Y22" s="100"/>
      <c r="Z22" s="101"/>
      <c r="AA22" s="100"/>
      <c r="AB22" s="100"/>
      <c r="AC22" s="101"/>
      <c r="AD22" s="100"/>
      <c r="AE22" s="100"/>
      <c r="AF22" s="101"/>
      <c r="AG22" s="102">
        <v>180</v>
      </c>
      <c r="AH22" s="103"/>
      <c r="AI22" s="104">
        <v>0</v>
      </c>
      <c r="AJ22" s="102">
        <v>180</v>
      </c>
      <c r="AK22" s="103"/>
      <c r="AL22" s="104">
        <v>0</v>
      </c>
      <c r="AM22" s="102">
        <v>180</v>
      </c>
      <c r="AN22" s="103"/>
      <c r="AO22" s="104">
        <v>0</v>
      </c>
      <c r="AP22" s="102">
        <v>180</v>
      </c>
      <c r="AQ22" s="103"/>
      <c r="AR22" s="104">
        <v>0</v>
      </c>
      <c r="AS22" s="102">
        <v>180</v>
      </c>
      <c r="AT22" s="103"/>
      <c r="AU22" s="104">
        <v>0</v>
      </c>
      <c r="AV22" s="102">
        <v>180</v>
      </c>
      <c r="AW22" s="103"/>
      <c r="AX22" s="104">
        <v>0</v>
      </c>
      <c r="AY22" s="102">
        <v>180</v>
      </c>
      <c r="AZ22" s="103"/>
      <c r="BA22" s="104">
        <v>0</v>
      </c>
      <c r="BB22" s="102">
        <v>180</v>
      </c>
      <c r="BC22" s="103"/>
      <c r="BD22" s="104">
        <v>0</v>
      </c>
      <c r="BE22" s="102">
        <v>180</v>
      </c>
      <c r="BF22" s="103"/>
      <c r="BG22" s="104">
        <v>0</v>
      </c>
      <c r="BH22" s="83"/>
      <c r="BI22" s="84"/>
      <c r="BJ22" s="85"/>
      <c r="BK22" s="84"/>
      <c r="BL22" s="84"/>
      <c r="BM22" s="85"/>
      <c r="BN22" s="84"/>
      <c r="BO22" s="84"/>
      <c r="BP22" s="85"/>
      <c r="BQ22" s="84"/>
      <c r="BR22" s="84"/>
      <c r="BS22" s="85"/>
      <c r="BT22" s="84"/>
      <c r="BU22" s="84"/>
      <c r="BV22" s="85"/>
      <c r="BW22" s="22"/>
      <c r="BX22" s="19"/>
      <c r="BY22" s="23"/>
      <c r="BZ22" s="28"/>
    </row>
    <row r="23" spans="3:78" ht="12" hidden="1" customHeight="1" x14ac:dyDescent="0.25">
      <c r="C23" s="19"/>
      <c r="D23" s="164"/>
      <c r="E23" s="164"/>
      <c r="F23" s="164"/>
      <c r="G23" s="98" t="s">
        <v>35</v>
      </c>
      <c r="H23" s="105" t="s">
        <v>53</v>
      </c>
      <c r="I23" s="100"/>
      <c r="J23" s="100"/>
      <c r="K23" s="101"/>
      <c r="L23" s="100"/>
      <c r="M23" s="100"/>
      <c r="N23" s="101"/>
      <c r="O23" s="100"/>
      <c r="P23" s="100"/>
      <c r="Q23" s="101"/>
      <c r="R23" s="100"/>
      <c r="S23" s="100"/>
      <c r="T23" s="101"/>
      <c r="U23" s="100"/>
      <c r="V23" s="100"/>
      <c r="W23" s="101"/>
      <c r="X23" s="100"/>
      <c r="Y23" s="100"/>
      <c r="Z23" s="101"/>
      <c r="AA23" s="100"/>
      <c r="AB23" s="100"/>
      <c r="AC23" s="101"/>
      <c r="AD23" s="100"/>
      <c r="AE23" s="100"/>
      <c r="AF23" s="101"/>
      <c r="AG23" s="102">
        <v>160</v>
      </c>
      <c r="AH23" s="103"/>
      <c r="AI23" s="104">
        <v>0</v>
      </c>
      <c r="AJ23" s="102">
        <v>160</v>
      </c>
      <c r="AK23" s="103"/>
      <c r="AL23" s="104">
        <v>0</v>
      </c>
      <c r="AM23" s="102">
        <v>160</v>
      </c>
      <c r="AN23" s="103"/>
      <c r="AO23" s="104">
        <v>0</v>
      </c>
      <c r="AP23" s="102">
        <v>160</v>
      </c>
      <c r="AQ23" s="103"/>
      <c r="AR23" s="104">
        <v>0</v>
      </c>
      <c r="AS23" s="102">
        <v>160</v>
      </c>
      <c r="AT23" s="103"/>
      <c r="AU23" s="104">
        <v>0</v>
      </c>
      <c r="AV23" s="102">
        <v>160</v>
      </c>
      <c r="AW23" s="103"/>
      <c r="AX23" s="104">
        <v>0</v>
      </c>
      <c r="AY23" s="102">
        <v>160</v>
      </c>
      <c r="AZ23" s="103"/>
      <c r="BA23" s="104">
        <v>0</v>
      </c>
      <c r="BB23" s="102">
        <v>160</v>
      </c>
      <c r="BC23" s="103"/>
      <c r="BD23" s="104">
        <v>0</v>
      </c>
      <c r="BE23" s="102">
        <v>160</v>
      </c>
      <c r="BF23" s="103"/>
      <c r="BG23" s="104">
        <v>0</v>
      </c>
      <c r="BH23" s="83"/>
      <c r="BI23" s="84"/>
      <c r="BJ23" s="85"/>
      <c r="BK23" s="84"/>
      <c r="BL23" s="84"/>
      <c r="BM23" s="85"/>
      <c r="BN23" s="84"/>
      <c r="BO23" s="84"/>
      <c r="BP23" s="85"/>
      <c r="BQ23" s="84"/>
      <c r="BR23" s="84"/>
      <c r="BS23" s="85"/>
      <c r="BT23" s="84"/>
      <c r="BU23" s="84"/>
      <c r="BV23" s="85"/>
      <c r="BW23" s="22"/>
      <c r="BX23" s="19"/>
      <c r="BY23" s="23"/>
      <c r="BZ23" s="28"/>
    </row>
    <row r="24" spans="3:78" ht="12" hidden="1" customHeight="1" x14ac:dyDescent="0.25">
      <c r="C24" s="19"/>
      <c r="D24" s="164"/>
      <c r="E24" s="164"/>
      <c r="F24" s="164"/>
      <c r="G24" s="98" t="s">
        <v>37</v>
      </c>
      <c r="H24" s="105" t="s">
        <v>54</v>
      </c>
      <c r="I24" s="100"/>
      <c r="J24" s="100"/>
      <c r="K24" s="101"/>
      <c r="L24" s="100"/>
      <c r="M24" s="100"/>
      <c r="N24" s="101"/>
      <c r="O24" s="100"/>
      <c r="P24" s="100"/>
      <c r="Q24" s="101"/>
      <c r="R24" s="100"/>
      <c r="S24" s="100"/>
      <c r="T24" s="101"/>
      <c r="U24" s="100"/>
      <c r="V24" s="100"/>
      <c r="W24" s="101"/>
      <c r="X24" s="100"/>
      <c r="Y24" s="100"/>
      <c r="Z24" s="101"/>
      <c r="AA24" s="100"/>
      <c r="AB24" s="100"/>
      <c r="AC24" s="101"/>
      <c r="AD24" s="100"/>
      <c r="AE24" s="100"/>
      <c r="AF24" s="101"/>
      <c r="AG24" s="102">
        <v>130</v>
      </c>
      <c r="AH24" s="103"/>
      <c r="AI24" s="104">
        <v>0</v>
      </c>
      <c r="AJ24" s="102">
        <v>130</v>
      </c>
      <c r="AK24" s="103"/>
      <c r="AL24" s="104">
        <v>0</v>
      </c>
      <c r="AM24" s="102">
        <v>130</v>
      </c>
      <c r="AN24" s="103"/>
      <c r="AO24" s="104">
        <v>0</v>
      </c>
      <c r="AP24" s="102">
        <v>130</v>
      </c>
      <c r="AQ24" s="103"/>
      <c r="AR24" s="104">
        <v>0</v>
      </c>
      <c r="AS24" s="102">
        <v>130</v>
      </c>
      <c r="AT24" s="103"/>
      <c r="AU24" s="104">
        <v>0</v>
      </c>
      <c r="AV24" s="102">
        <v>130</v>
      </c>
      <c r="AW24" s="103"/>
      <c r="AX24" s="104">
        <v>0</v>
      </c>
      <c r="AY24" s="102">
        <v>130</v>
      </c>
      <c r="AZ24" s="103"/>
      <c r="BA24" s="104">
        <v>0</v>
      </c>
      <c r="BB24" s="102">
        <v>130</v>
      </c>
      <c r="BC24" s="103"/>
      <c r="BD24" s="104">
        <v>0</v>
      </c>
      <c r="BE24" s="102">
        <v>130</v>
      </c>
      <c r="BF24" s="103"/>
      <c r="BG24" s="104">
        <v>0</v>
      </c>
      <c r="BH24" s="83"/>
      <c r="BI24" s="84"/>
      <c r="BJ24" s="85"/>
      <c r="BK24" s="84"/>
      <c r="BL24" s="84"/>
      <c r="BM24" s="85"/>
      <c r="BN24" s="84"/>
      <c r="BO24" s="84"/>
      <c r="BP24" s="85"/>
      <c r="BQ24" s="84"/>
      <c r="BR24" s="84"/>
      <c r="BS24" s="85"/>
      <c r="BT24" s="84"/>
      <c r="BU24" s="84"/>
      <c r="BV24" s="85"/>
      <c r="BW24" s="22"/>
      <c r="BX24" s="19"/>
      <c r="BY24" s="23"/>
      <c r="BZ24" s="28"/>
    </row>
    <row r="25" spans="3:78" ht="12" hidden="1" customHeight="1" x14ac:dyDescent="0.25">
      <c r="C25" s="19"/>
      <c r="D25" s="164"/>
      <c r="E25" s="164"/>
      <c r="F25" s="164">
        <v>2</v>
      </c>
      <c r="G25" s="98" t="s">
        <v>35</v>
      </c>
      <c r="H25" s="105" t="s">
        <v>55</v>
      </c>
      <c r="I25" s="100"/>
      <c r="J25" s="100"/>
      <c r="K25" s="101"/>
      <c r="L25" s="100"/>
      <c r="M25" s="100"/>
      <c r="N25" s="101"/>
      <c r="O25" s="100"/>
      <c r="P25" s="100"/>
      <c r="Q25" s="101"/>
      <c r="R25" s="100"/>
      <c r="S25" s="100"/>
      <c r="T25" s="101"/>
      <c r="U25" s="100"/>
      <c r="V25" s="100"/>
      <c r="W25" s="101"/>
      <c r="X25" s="100"/>
      <c r="Y25" s="100"/>
      <c r="Z25" s="101"/>
      <c r="AA25" s="100"/>
      <c r="AB25" s="100"/>
      <c r="AC25" s="101"/>
      <c r="AD25" s="100"/>
      <c r="AE25" s="100"/>
      <c r="AF25" s="101"/>
      <c r="AG25" s="102">
        <v>190</v>
      </c>
      <c r="AH25" s="103"/>
      <c r="AI25" s="104">
        <v>0</v>
      </c>
      <c r="AJ25" s="102">
        <v>190</v>
      </c>
      <c r="AK25" s="103"/>
      <c r="AL25" s="104">
        <v>0</v>
      </c>
      <c r="AM25" s="102">
        <v>190</v>
      </c>
      <c r="AN25" s="103"/>
      <c r="AO25" s="104">
        <v>0</v>
      </c>
      <c r="AP25" s="102">
        <v>190</v>
      </c>
      <c r="AQ25" s="103"/>
      <c r="AR25" s="104">
        <v>0</v>
      </c>
      <c r="AS25" s="102">
        <v>190</v>
      </c>
      <c r="AT25" s="103"/>
      <c r="AU25" s="104">
        <v>0</v>
      </c>
      <c r="AV25" s="102">
        <v>190</v>
      </c>
      <c r="AW25" s="103"/>
      <c r="AX25" s="104">
        <v>0</v>
      </c>
      <c r="AY25" s="102">
        <v>190</v>
      </c>
      <c r="AZ25" s="103"/>
      <c r="BA25" s="104">
        <v>0</v>
      </c>
      <c r="BB25" s="102">
        <v>190</v>
      </c>
      <c r="BC25" s="103"/>
      <c r="BD25" s="104">
        <v>0</v>
      </c>
      <c r="BE25" s="102">
        <v>190</v>
      </c>
      <c r="BF25" s="103"/>
      <c r="BG25" s="104">
        <v>0</v>
      </c>
      <c r="BH25" s="83"/>
      <c r="BI25" s="84"/>
      <c r="BJ25" s="85"/>
      <c r="BK25" s="84"/>
      <c r="BL25" s="84"/>
      <c r="BM25" s="85"/>
      <c r="BN25" s="84"/>
      <c r="BO25" s="84"/>
      <c r="BP25" s="85"/>
      <c r="BQ25" s="84"/>
      <c r="BR25" s="84"/>
      <c r="BS25" s="85"/>
      <c r="BT25" s="84"/>
      <c r="BU25" s="84"/>
      <c r="BV25" s="85"/>
      <c r="BW25" s="22"/>
      <c r="BX25" s="19"/>
      <c r="BY25" s="23"/>
      <c r="BZ25" s="28"/>
    </row>
    <row r="26" spans="3:78" ht="12" hidden="1" customHeight="1" x14ac:dyDescent="0.25">
      <c r="C26" s="19"/>
      <c r="D26" s="164"/>
      <c r="E26" s="164"/>
      <c r="F26" s="164"/>
      <c r="G26" s="98" t="s">
        <v>37</v>
      </c>
      <c r="H26" s="105" t="s">
        <v>56</v>
      </c>
      <c r="I26" s="100"/>
      <c r="J26" s="100"/>
      <c r="K26" s="101"/>
      <c r="L26" s="100"/>
      <c r="M26" s="100"/>
      <c r="N26" s="101"/>
      <c r="O26" s="100"/>
      <c r="P26" s="100"/>
      <c r="Q26" s="101"/>
      <c r="R26" s="100"/>
      <c r="S26" s="100"/>
      <c r="T26" s="101"/>
      <c r="U26" s="100"/>
      <c r="V26" s="100"/>
      <c r="W26" s="101"/>
      <c r="X26" s="100"/>
      <c r="Y26" s="100"/>
      <c r="Z26" s="101"/>
      <c r="AA26" s="100"/>
      <c r="AB26" s="100"/>
      <c r="AC26" s="101"/>
      <c r="AD26" s="100"/>
      <c r="AE26" s="100"/>
      <c r="AF26" s="101"/>
      <c r="AG26" s="102">
        <v>160</v>
      </c>
      <c r="AH26" s="103"/>
      <c r="AI26" s="104">
        <v>0</v>
      </c>
      <c r="AJ26" s="102">
        <v>160</v>
      </c>
      <c r="AK26" s="103"/>
      <c r="AL26" s="104">
        <v>0</v>
      </c>
      <c r="AM26" s="102">
        <v>160</v>
      </c>
      <c r="AN26" s="103"/>
      <c r="AO26" s="104">
        <v>0</v>
      </c>
      <c r="AP26" s="102">
        <v>160</v>
      </c>
      <c r="AQ26" s="103"/>
      <c r="AR26" s="104">
        <v>0</v>
      </c>
      <c r="AS26" s="102">
        <v>160</v>
      </c>
      <c r="AT26" s="103"/>
      <c r="AU26" s="104">
        <v>0</v>
      </c>
      <c r="AV26" s="102">
        <v>160</v>
      </c>
      <c r="AW26" s="103"/>
      <c r="AX26" s="104">
        <v>0</v>
      </c>
      <c r="AY26" s="102">
        <v>160</v>
      </c>
      <c r="AZ26" s="103"/>
      <c r="BA26" s="104">
        <v>0</v>
      </c>
      <c r="BB26" s="102">
        <v>160</v>
      </c>
      <c r="BC26" s="103"/>
      <c r="BD26" s="104">
        <v>0</v>
      </c>
      <c r="BE26" s="102">
        <v>160</v>
      </c>
      <c r="BF26" s="103"/>
      <c r="BG26" s="104">
        <v>0</v>
      </c>
      <c r="BH26" s="83"/>
      <c r="BI26" s="84"/>
      <c r="BJ26" s="85"/>
      <c r="BK26" s="84"/>
      <c r="BL26" s="84"/>
      <c r="BM26" s="85"/>
      <c r="BN26" s="84"/>
      <c r="BO26" s="84"/>
      <c r="BP26" s="85"/>
      <c r="BQ26" s="84"/>
      <c r="BR26" s="84"/>
      <c r="BS26" s="85"/>
      <c r="BT26" s="84"/>
      <c r="BU26" s="84"/>
      <c r="BV26" s="85"/>
      <c r="BW26" s="22"/>
      <c r="BX26" s="19"/>
      <c r="BY26" s="23"/>
      <c r="BZ26" s="28"/>
    </row>
    <row r="27" spans="3:78" ht="12" hidden="1" customHeight="1" x14ac:dyDescent="0.25">
      <c r="C27" s="19"/>
      <c r="D27" s="164" t="s">
        <v>57</v>
      </c>
      <c r="E27" s="106">
        <v>220</v>
      </c>
      <c r="F27" s="106" t="s">
        <v>58</v>
      </c>
      <c r="G27" s="98" t="s">
        <v>58</v>
      </c>
      <c r="H27" s="105" t="s">
        <v>59</v>
      </c>
      <c r="I27" s="100"/>
      <c r="J27" s="100"/>
      <c r="K27" s="101"/>
      <c r="L27" s="100"/>
      <c r="M27" s="100"/>
      <c r="N27" s="101"/>
      <c r="O27" s="100"/>
      <c r="P27" s="100"/>
      <c r="Q27" s="101"/>
      <c r="R27" s="100"/>
      <c r="S27" s="100"/>
      <c r="T27" s="101"/>
      <c r="U27" s="100"/>
      <c r="V27" s="100"/>
      <c r="W27" s="101"/>
      <c r="X27" s="100"/>
      <c r="Y27" s="100"/>
      <c r="Z27" s="101"/>
      <c r="AA27" s="100"/>
      <c r="AB27" s="100"/>
      <c r="AC27" s="101"/>
      <c r="AD27" s="100"/>
      <c r="AE27" s="100"/>
      <c r="AF27" s="101"/>
      <c r="AG27" s="102">
        <v>3000</v>
      </c>
      <c r="AH27" s="103"/>
      <c r="AI27" s="104">
        <v>0</v>
      </c>
      <c r="AJ27" s="102">
        <v>3000</v>
      </c>
      <c r="AK27" s="103"/>
      <c r="AL27" s="104">
        <v>0</v>
      </c>
      <c r="AM27" s="102">
        <v>3000</v>
      </c>
      <c r="AN27" s="103"/>
      <c r="AO27" s="104">
        <v>0</v>
      </c>
      <c r="AP27" s="102">
        <v>3000</v>
      </c>
      <c r="AQ27" s="103"/>
      <c r="AR27" s="104">
        <v>0</v>
      </c>
      <c r="AS27" s="102">
        <v>3000</v>
      </c>
      <c r="AT27" s="103"/>
      <c r="AU27" s="104">
        <v>0</v>
      </c>
      <c r="AV27" s="102">
        <v>3000</v>
      </c>
      <c r="AW27" s="103"/>
      <c r="AX27" s="104">
        <v>0</v>
      </c>
      <c r="AY27" s="102">
        <v>3000</v>
      </c>
      <c r="AZ27" s="103"/>
      <c r="BA27" s="104">
        <v>0</v>
      </c>
      <c r="BB27" s="102">
        <v>3000</v>
      </c>
      <c r="BC27" s="103"/>
      <c r="BD27" s="104">
        <v>0</v>
      </c>
      <c r="BE27" s="102">
        <v>3000</v>
      </c>
      <c r="BF27" s="103"/>
      <c r="BG27" s="104">
        <v>0</v>
      </c>
      <c r="BH27" s="83"/>
      <c r="BI27" s="84"/>
      <c r="BJ27" s="85"/>
      <c r="BK27" s="84"/>
      <c r="BL27" s="84"/>
      <c r="BM27" s="85"/>
      <c r="BN27" s="84"/>
      <c r="BO27" s="84"/>
      <c r="BP27" s="85"/>
      <c r="BQ27" s="84"/>
      <c r="BR27" s="84"/>
      <c r="BS27" s="85"/>
      <c r="BT27" s="84"/>
      <c r="BU27" s="84"/>
      <c r="BV27" s="85"/>
      <c r="BW27" s="22"/>
      <c r="BX27" s="19"/>
      <c r="BY27" s="23"/>
      <c r="BZ27" s="28"/>
    </row>
    <row r="28" spans="3:78" ht="12" hidden="1" customHeight="1" x14ac:dyDescent="0.25">
      <c r="C28" s="19"/>
      <c r="D28" s="164"/>
      <c r="E28" s="106">
        <v>110</v>
      </c>
      <c r="F28" s="106" t="s">
        <v>58</v>
      </c>
      <c r="G28" s="98" t="s">
        <v>58</v>
      </c>
      <c r="H28" s="105" t="s">
        <v>60</v>
      </c>
      <c r="I28" s="100"/>
      <c r="J28" s="100"/>
      <c r="K28" s="101"/>
      <c r="L28" s="100"/>
      <c r="M28" s="100"/>
      <c r="N28" s="101"/>
      <c r="O28" s="100"/>
      <c r="P28" s="100"/>
      <c r="Q28" s="101"/>
      <c r="R28" s="100"/>
      <c r="S28" s="100"/>
      <c r="T28" s="101"/>
      <c r="U28" s="100"/>
      <c r="V28" s="100"/>
      <c r="W28" s="101"/>
      <c r="X28" s="100"/>
      <c r="Y28" s="100"/>
      <c r="Z28" s="101"/>
      <c r="AA28" s="100"/>
      <c r="AB28" s="100"/>
      <c r="AC28" s="101"/>
      <c r="AD28" s="100"/>
      <c r="AE28" s="100"/>
      <c r="AF28" s="101"/>
      <c r="AG28" s="102">
        <v>2300</v>
      </c>
      <c r="AH28" s="103"/>
      <c r="AI28" s="104">
        <v>0</v>
      </c>
      <c r="AJ28" s="102">
        <v>2300</v>
      </c>
      <c r="AK28" s="103"/>
      <c r="AL28" s="104">
        <v>0</v>
      </c>
      <c r="AM28" s="102">
        <v>2300</v>
      </c>
      <c r="AN28" s="103"/>
      <c r="AO28" s="104">
        <v>0</v>
      </c>
      <c r="AP28" s="102">
        <v>2300</v>
      </c>
      <c r="AQ28" s="103"/>
      <c r="AR28" s="104">
        <v>0</v>
      </c>
      <c r="AS28" s="102">
        <v>2300</v>
      </c>
      <c r="AT28" s="103"/>
      <c r="AU28" s="104">
        <v>0</v>
      </c>
      <c r="AV28" s="102">
        <v>2300</v>
      </c>
      <c r="AW28" s="103"/>
      <c r="AX28" s="104">
        <v>0</v>
      </c>
      <c r="AY28" s="102">
        <v>2300</v>
      </c>
      <c r="AZ28" s="103"/>
      <c r="BA28" s="104">
        <v>0</v>
      </c>
      <c r="BB28" s="102">
        <v>2300</v>
      </c>
      <c r="BC28" s="103"/>
      <c r="BD28" s="104">
        <v>0</v>
      </c>
      <c r="BE28" s="102">
        <v>2300</v>
      </c>
      <c r="BF28" s="103"/>
      <c r="BG28" s="104">
        <v>0</v>
      </c>
      <c r="BH28" s="83"/>
      <c r="BI28" s="84"/>
      <c r="BJ28" s="85"/>
      <c r="BK28" s="84"/>
      <c r="BL28" s="84"/>
      <c r="BM28" s="85"/>
      <c r="BN28" s="84"/>
      <c r="BO28" s="84"/>
      <c r="BP28" s="85"/>
      <c r="BQ28" s="84"/>
      <c r="BR28" s="84"/>
      <c r="BS28" s="85"/>
      <c r="BT28" s="84"/>
      <c r="BU28" s="84"/>
      <c r="BV28" s="85"/>
      <c r="BW28" s="22"/>
      <c r="BX28" s="19"/>
      <c r="BY28" s="23"/>
      <c r="BZ28" s="28"/>
    </row>
    <row r="29" spans="3:78" s="29" customFormat="1" ht="12" hidden="1" customHeight="1" x14ac:dyDescent="0.25">
      <c r="C29" s="30"/>
      <c r="D29" s="106" t="s">
        <v>61</v>
      </c>
      <c r="E29" s="106"/>
      <c r="F29" s="106"/>
      <c r="G29" s="98"/>
      <c r="H29" s="107" t="s">
        <v>62</v>
      </c>
      <c r="I29" s="108"/>
      <c r="J29" s="101"/>
      <c r="K29" s="101"/>
      <c r="L29" s="108"/>
      <c r="M29" s="101"/>
      <c r="N29" s="101"/>
      <c r="O29" s="108"/>
      <c r="P29" s="101"/>
      <c r="Q29" s="101"/>
      <c r="R29" s="108"/>
      <c r="S29" s="101"/>
      <c r="T29" s="101"/>
      <c r="U29" s="108"/>
      <c r="V29" s="101"/>
      <c r="W29" s="101"/>
      <c r="X29" s="108"/>
      <c r="Y29" s="101"/>
      <c r="Z29" s="101"/>
      <c r="AA29" s="108"/>
      <c r="AB29" s="101"/>
      <c r="AC29" s="101"/>
      <c r="AD29" s="108"/>
      <c r="AE29" s="101"/>
      <c r="AF29" s="101"/>
      <c r="AG29" s="108"/>
      <c r="AH29" s="104">
        <v>0</v>
      </c>
      <c r="AI29" s="104">
        <v>0</v>
      </c>
      <c r="AJ29" s="108"/>
      <c r="AK29" s="104">
        <v>0</v>
      </c>
      <c r="AL29" s="104">
        <v>0</v>
      </c>
      <c r="AM29" s="108"/>
      <c r="AN29" s="104">
        <v>0</v>
      </c>
      <c r="AO29" s="104">
        <v>0</v>
      </c>
      <c r="AP29" s="108"/>
      <c r="AQ29" s="104">
        <v>0</v>
      </c>
      <c r="AR29" s="104">
        <v>0</v>
      </c>
      <c r="AS29" s="108"/>
      <c r="AT29" s="104">
        <v>0</v>
      </c>
      <c r="AU29" s="104">
        <v>0</v>
      </c>
      <c r="AV29" s="108"/>
      <c r="AW29" s="104">
        <v>0</v>
      </c>
      <c r="AX29" s="104">
        <v>0</v>
      </c>
      <c r="AY29" s="108"/>
      <c r="AZ29" s="104">
        <v>0</v>
      </c>
      <c r="BA29" s="104">
        <v>0</v>
      </c>
      <c r="BB29" s="108"/>
      <c r="BC29" s="104">
        <v>0</v>
      </c>
      <c r="BD29" s="104">
        <v>0</v>
      </c>
      <c r="BE29" s="108"/>
      <c r="BF29" s="104">
        <v>0</v>
      </c>
      <c r="BG29" s="104">
        <v>0</v>
      </c>
      <c r="BH29" s="86"/>
      <c r="BI29" s="85"/>
      <c r="BJ29" s="85"/>
      <c r="BK29" s="87"/>
      <c r="BL29" s="85"/>
      <c r="BM29" s="85"/>
      <c r="BN29" s="87"/>
      <c r="BO29" s="85"/>
      <c r="BP29" s="85"/>
      <c r="BQ29" s="87"/>
      <c r="BR29" s="85"/>
      <c r="BS29" s="85"/>
      <c r="BT29" s="87"/>
      <c r="BU29" s="85"/>
      <c r="BV29" s="85"/>
      <c r="BW29" s="31"/>
      <c r="BX29" s="30"/>
      <c r="BY29" s="32"/>
      <c r="BZ29" s="28"/>
    </row>
    <row r="30" spans="3:78" ht="15" customHeight="1" x14ac:dyDescent="0.25">
      <c r="C30" s="19"/>
      <c r="D30" s="164" t="s">
        <v>33</v>
      </c>
      <c r="E30" s="164">
        <v>35</v>
      </c>
      <c r="F30" s="164">
        <v>1</v>
      </c>
      <c r="G30" s="98" t="s">
        <v>45</v>
      </c>
      <c r="H30" s="105" t="s">
        <v>63</v>
      </c>
      <c r="I30" s="100"/>
      <c r="J30" s="100"/>
      <c r="K30" s="101"/>
      <c r="L30" s="100"/>
      <c r="M30" s="100"/>
      <c r="N30" s="101"/>
      <c r="O30" s="100"/>
      <c r="P30" s="100"/>
      <c r="Q30" s="101"/>
      <c r="R30" s="100"/>
      <c r="S30" s="100"/>
      <c r="T30" s="101"/>
      <c r="U30" s="100"/>
      <c r="V30" s="100"/>
      <c r="W30" s="101"/>
      <c r="X30" s="100"/>
      <c r="Y30" s="100"/>
      <c r="Z30" s="101"/>
      <c r="AA30" s="100"/>
      <c r="AB30" s="100"/>
      <c r="AC30" s="101"/>
      <c r="AD30" s="100"/>
      <c r="AE30" s="100"/>
      <c r="AF30" s="101"/>
      <c r="AG30" s="102">
        <v>170</v>
      </c>
      <c r="AH30" s="109">
        <v>32.5</v>
      </c>
      <c r="AI30" s="104">
        <v>55.25</v>
      </c>
      <c r="AJ30" s="102">
        <v>170</v>
      </c>
      <c r="AK30" s="109">
        <v>32.5</v>
      </c>
      <c r="AL30" s="104">
        <v>55.25</v>
      </c>
      <c r="AM30" s="102">
        <v>170</v>
      </c>
      <c r="AN30" s="109">
        <v>32.5</v>
      </c>
      <c r="AO30" s="104">
        <v>55.25</v>
      </c>
      <c r="AP30" s="102">
        <v>170</v>
      </c>
      <c r="AQ30" s="109">
        <v>32.5</v>
      </c>
      <c r="AR30" s="104">
        <v>55.25</v>
      </c>
      <c r="AS30" s="102">
        <v>170</v>
      </c>
      <c r="AT30" s="109">
        <v>32.369999999999997</v>
      </c>
      <c r="AU30" s="104">
        <f>AS30*AT30/100</f>
        <v>55.028999999999996</v>
      </c>
      <c r="AV30" s="102">
        <v>170</v>
      </c>
      <c r="AW30" s="109">
        <v>0</v>
      </c>
      <c r="AX30" s="104">
        <f>AV30*AW30/100</f>
        <v>0</v>
      </c>
      <c r="AY30" s="102">
        <v>170</v>
      </c>
      <c r="AZ30" s="109">
        <v>0</v>
      </c>
      <c r="BA30" s="104">
        <f>AY30*AZ30/100</f>
        <v>0</v>
      </c>
      <c r="BB30" s="102">
        <v>170</v>
      </c>
      <c r="BC30" s="109">
        <f>AT30+AW30-AZ30</f>
        <v>32.369999999999997</v>
      </c>
      <c r="BD30" s="104">
        <f>BB30*BC30/100</f>
        <v>55.028999999999996</v>
      </c>
      <c r="BE30" s="102">
        <v>170</v>
      </c>
      <c r="BF30" s="109">
        <v>32.369999999999997</v>
      </c>
      <c r="BG30" s="104">
        <f>BE30*BF30/100</f>
        <v>55.028999999999996</v>
      </c>
      <c r="BH30" s="83"/>
      <c r="BI30" s="84"/>
      <c r="BJ30" s="85"/>
      <c r="BK30" s="84"/>
      <c r="BL30" s="84"/>
      <c r="BM30" s="85"/>
      <c r="BN30" s="84"/>
      <c r="BO30" s="84"/>
      <c r="BP30" s="85"/>
      <c r="BQ30" s="84"/>
      <c r="BR30" s="84"/>
      <c r="BS30" s="85"/>
      <c r="BT30" s="84"/>
      <c r="BU30" s="84"/>
      <c r="BV30" s="85"/>
      <c r="BW30" s="22"/>
      <c r="BX30" s="19"/>
      <c r="BY30" s="23"/>
      <c r="BZ30" s="28"/>
    </row>
    <row r="31" spans="3:78" ht="15" customHeight="1" x14ac:dyDescent="0.25">
      <c r="C31" s="19"/>
      <c r="D31" s="164"/>
      <c r="E31" s="164"/>
      <c r="F31" s="164"/>
      <c r="G31" s="98" t="s">
        <v>35</v>
      </c>
      <c r="H31" s="105" t="s">
        <v>64</v>
      </c>
      <c r="I31" s="100"/>
      <c r="J31" s="100"/>
      <c r="K31" s="101"/>
      <c r="L31" s="100"/>
      <c r="M31" s="100"/>
      <c r="N31" s="101"/>
      <c r="O31" s="100"/>
      <c r="P31" s="100"/>
      <c r="Q31" s="101"/>
      <c r="R31" s="100"/>
      <c r="S31" s="100"/>
      <c r="T31" s="101"/>
      <c r="U31" s="100"/>
      <c r="V31" s="100"/>
      <c r="W31" s="101"/>
      <c r="X31" s="100"/>
      <c r="Y31" s="100"/>
      <c r="Z31" s="101"/>
      <c r="AA31" s="100"/>
      <c r="AB31" s="100"/>
      <c r="AC31" s="101"/>
      <c r="AD31" s="100"/>
      <c r="AE31" s="100"/>
      <c r="AF31" s="101"/>
      <c r="AG31" s="102">
        <v>140</v>
      </c>
      <c r="AH31" s="109"/>
      <c r="AI31" s="104">
        <v>0</v>
      </c>
      <c r="AJ31" s="102">
        <v>140</v>
      </c>
      <c r="AK31" s="109"/>
      <c r="AL31" s="104">
        <v>0</v>
      </c>
      <c r="AM31" s="102">
        <v>140</v>
      </c>
      <c r="AN31" s="109"/>
      <c r="AO31" s="104">
        <v>0</v>
      </c>
      <c r="AP31" s="102">
        <v>140</v>
      </c>
      <c r="AQ31" s="109"/>
      <c r="AR31" s="104">
        <v>0</v>
      </c>
      <c r="AS31" s="102">
        <v>140</v>
      </c>
      <c r="AT31" s="109">
        <v>0</v>
      </c>
      <c r="AU31" s="104">
        <f t="shared" ref="AU31:AU39" si="0">AS31*AT31/100</f>
        <v>0</v>
      </c>
      <c r="AV31" s="102">
        <v>140</v>
      </c>
      <c r="AW31" s="109">
        <v>0</v>
      </c>
      <c r="AX31" s="104">
        <f t="shared" ref="AX31:AX39" si="1">AV31*AW31/100</f>
        <v>0</v>
      </c>
      <c r="AY31" s="102">
        <v>140</v>
      </c>
      <c r="AZ31" s="109">
        <v>0</v>
      </c>
      <c r="BA31" s="104">
        <f t="shared" ref="BA31:BA39" si="2">AY31*AZ31/100</f>
        <v>0</v>
      </c>
      <c r="BB31" s="102">
        <v>140</v>
      </c>
      <c r="BC31" s="109">
        <f t="shared" ref="BC31:BC39" si="3">AT31+AW31-AZ31</f>
        <v>0</v>
      </c>
      <c r="BD31" s="104">
        <f t="shared" ref="BD31:BD39" si="4">BB31*BC31/100</f>
        <v>0</v>
      </c>
      <c r="BE31" s="102">
        <v>140</v>
      </c>
      <c r="BF31" s="109"/>
      <c r="BG31" s="104">
        <f t="shared" ref="BG31:BG39" si="5">BE31*BF31/100</f>
        <v>0</v>
      </c>
      <c r="BH31" s="83"/>
      <c r="BI31" s="84"/>
      <c r="BJ31" s="85"/>
      <c r="BK31" s="84"/>
      <c r="BL31" s="84"/>
      <c r="BM31" s="85"/>
      <c r="BN31" s="84"/>
      <c r="BO31" s="84"/>
      <c r="BP31" s="85"/>
      <c r="BQ31" s="84"/>
      <c r="BR31" s="84"/>
      <c r="BS31" s="85"/>
      <c r="BT31" s="84"/>
      <c r="BU31" s="84"/>
      <c r="BV31" s="85"/>
      <c r="BW31" s="22"/>
      <c r="BX31" s="19"/>
      <c r="BY31" s="23"/>
      <c r="BZ31" s="28"/>
    </row>
    <row r="32" spans="3:78" ht="15" customHeight="1" x14ac:dyDescent="0.25">
      <c r="C32" s="19"/>
      <c r="D32" s="164"/>
      <c r="E32" s="164"/>
      <c r="F32" s="164"/>
      <c r="G32" s="98" t="s">
        <v>37</v>
      </c>
      <c r="H32" s="105" t="s">
        <v>65</v>
      </c>
      <c r="I32" s="100"/>
      <c r="J32" s="100"/>
      <c r="K32" s="101"/>
      <c r="L32" s="100"/>
      <c r="M32" s="100"/>
      <c r="N32" s="101"/>
      <c r="O32" s="100"/>
      <c r="P32" s="100"/>
      <c r="Q32" s="101"/>
      <c r="R32" s="100"/>
      <c r="S32" s="100"/>
      <c r="T32" s="101"/>
      <c r="U32" s="100"/>
      <c r="V32" s="100"/>
      <c r="W32" s="101"/>
      <c r="X32" s="100"/>
      <c r="Y32" s="100"/>
      <c r="Z32" s="101"/>
      <c r="AA32" s="100"/>
      <c r="AB32" s="100"/>
      <c r="AC32" s="101"/>
      <c r="AD32" s="100"/>
      <c r="AE32" s="100"/>
      <c r="AF32" s="101"/>
      <c r="AG32" s="102">
        <v>120</v>
      </c>
      <c r="AH32" s="109"/>
      <c r="AI32" s="104">
        <v>0</v>
      </c>
      <c r="AJ32" s="102">
        <v>120</v>
      </c>
      <c r="AK32" s="109"/>
      <c r="AL32" s="104">
        <v>0</v>
      </c>
      <c r="AM32" s="102">
        <v>120</v>
      </c>
      <c r="AN32" s="109"/>
      <c r="AO32" s="104">
        <v>0</v>
      </c>
      <c r="AP32" s="102">
        <v>120</v>
      </c>
      <c r="AQ32" s="109"/>
      <c r="AR32" s="104">
        <v>0</v>
      </c>
      <c r="AS32" s="102">
        <v>120</v>
      </c>
      <c r="AT32" s="109">
        <v>0</v>
      </c>
      <c r="AU32" s="104">
        <f t="shared" si="0"/>
        <v>0</v>
      </c>
      <c r="AV32" s="102">
        <v>120</v>
      </c>
      <c r="AW32" s="109">
        <v>0</v>
      </c>
      <c r="AX32" s="104">
        <f t="shared" si="1"/>
        <v>0</v>
      </c>
      <c r="AY32" s="102">
        <v>120</v>
      </c>
      <c r="AZ32" s="109">
        <v>0</v>
      </c>
      <c r="BA32" s="104">
        <f t="shared" si="2"/>
        <v>0</v>
      </c>
      <c r="BB32" s="102">
        <v>120</v>
      </c>
      <c r="BC32" s="109">
        <f t="shared" si="3"/>
        <v>0</v>
      </c>
      <c r="BD32" s="104">
        <f t="shared" si="4"/>
        <v>0</v>
      </c>
      <c r="BE32" s="102">
        <v>120</v>
      </c>
      <c r="BF32" s="109"/>
      <c r="BG32" s="104">
        <f t="shared" si="5"/>
        <v>0</v>
      </c>
      <c r="BH32" s="83"/>
      <c r="BI32" s="84"/>
      <c r="BJ32" s="85"/>
      <c r="BK32" s="84"/>
      <c r="BL32" s="84"/>
      <c r="BM32" s="85"/>
      <c r="BN32" s="84"/>
      <c r="BO32" s="84"/>
      <c r="BP32" s="85"/>
      <c r="BQ32" s="84"/>
      <c r="BR32" s="84"/>
      <c r="BS32" s="85"/>
      <c r="BT32" s="84"/>
      <c r="BU32" s="84"/>
      <c r="BV32" s="85"/>
      <c r="BW32" s="22"/>
      <c r="BX32" s="19"/>
      <c r="BY32" s="23"/>
      <c r="BZ32" s="28"/>
    </row>
    <row r="33" spans="3:78" ht="15" hidden="1" customHeight="1" x14ac:dyDescent="0.25">
      <c r="C33" s="19"/>
      <c r="D33" s="164"/>
      <c r="E33" s="164"/>
      <c r="F33" s="164">
        <v>2</v>
      </c>
      <c r="G33" s="98" t="s">
        <v>35</v>
      </c>
      <c r="H33" s="105" t="s">
        <v>66</v>
      </c>
      <c r="I33" s="100"/>
      <c r="J33" s="100"/>
      <c r="K33" s="101"/>
      <c r="L33" s="100"/>
      <c r="M33" s="100"/>
      <c r="N33" s="101"/>
      <c r="O33" s="100"/>
      <c r="P33" s="100"/>
      <c r="Q33" s="101"/>
      <c r="R33" s="100"/>
      <c r="S33" s="100"/>
      <c r="T33" s="101"/>
      <c r="U33" s="100"/>
      <c r="V33" s="100"/>
      <c r="W33" s="101"/>
      <c r="X33" s="100"/>
      <c r="Y33" s="100"/>
      <c r="Z33" s="101"/>
      <c r="AA33" s="100"/>
      <c r="AB33" s="100"/>
      <c r="AC33" s="101"/>
      <c r="AD33" s="100"/>
      <c r="AE33" s="100"/>
      <c r="AF33" s="101"/>
      <c r="AG33" s="102">
        <v>180</v>
      </c>
      <c r="AH33" s="109"/>
      <c r="AI33" s="104">
        <v>0</v>
      </c>
      <c r="AJ33" s="102">
        <v>180</v>
      </c>
      <c r="AK33" s="109"/>
      <c r="AL33" s="104">
        <v>0</v>
      </c>
      <c r="AM33" s="102">
        <v>180</v>
      </c>
      <c r="AN33" s="109"/>
      <c r="AO33" s="104">
        <v>0</v>
      </c>
      <c r="AP33" s="102">
        <v>180</v>
      </c>
      <c r="AQ33" s="109"/>
      <c r="AR33" s="104">
        <v>0</v>
      </c>
      <c r="AS33" s="102">
        <v>180</v>
      </c>
      <c r="AT33" s="109">
        <v>0</v>
      </c>
      <c r="AU33" s="104">
        <f t="shared" si="0"/>
        <v>0</v>
      </c>
      <c r="AV33" s="102">
        <v>180</v>
      </c>
      <c r="AW33" s="109">
        <v>0</v>
      </c>
      <c r="AX33" s="104">
        <f t="shared" si="1"/>
        <v>0</v>
      </c>
      <c r="AY33" s="102">
        <v>180</v>
      </c>
      <c r="AZ33" s="109">
        <v>0</v>
      </c>
      <c r="BA33" s="104">
        <f t="shared" si="2"/>
        <v>0</v>
      </c>
      <c r="BB33" s="102">
        <v>180</v>
      </c>
      <c r="BC33" s="109">
        <f t="shared" si="3"/>
        <v>0</v>
      </c>
      <c r="BD33" s="104">
        <f t="shared" si="4"/>
        <v>0</v>
      </c>
      <c r="BE33" s="102">
        <v>180</v>
      </c>
      <c r="BF33" s="109"/>
      <c r="BG33" s="104">
        <f t="shared" si="5"/>
        <v>0</v>
      </c>
      <c r="BH33" s="83"/>
      <c r="BI33" s="84"/>
      <c r="BJ33" s="85"/>
      <c r="BK33" s="84"/>
      <c r="BL33" s="84"/>
      <c r="BM33" s="85"/>
      <c r="BN33" s="84"/>
      <c r="BO33" s="84"/>
      <c r="BP33" s="85"/>
      <c r="BQ33" s="84"/>
      <c r="BR33" s="84"/>
      <c r="BS33" s="85"/>
      <c r="BT33" s="84"/>
      <c r="BU33" s="84"/>
      <c r="BV33" s="85"/>
      <c r="BW33" s="22"/>
      <c r="BX33" s="19"/>
      <c r="BY33" s="23"/>
      <c r="BZ33" s="28"/>
    </row>
    <row r="34" spans="3:78" ht="15" hidden="1" customHeight="1" x14ac:dyDescent="0.25">
      <c r="C34" s="19"/>
      <c r="D34" s="164"/>
      <c r="E34" s="164"/>
      <c r="F34" s="164"/>
      <c r="G34" s="98" t="s">
        <v>37</v>
      </c>
      <c r="H34" s="105" t="s">
        <v>67</v>
      </c>
      <c r="I34" s="100"/>
      <c r="J34" s="100"/>
      <c r="K34" s="101"/>
      <c r="L34" s="100"/>
      <c r="M34" s="100"/>
      <c r="N34" s="101"/>
      <c r="O34" s="100"/>
      <c r="P34" s="100"/>
      <c r="Q34" s="101"/>
      <c r="R34" s="100"/>
      <c r="S34" s="100"/>
      <c r="T34" s="101"/>
      <c r="U34" s="100"/>
      <c r="V34" s="100"/>
      <c r="W34" s="101"/>
      <c r="X34" s="100"/>
      <c r="Y34" s="100"/>
      <c r="Z34" s="101"/>
      <c r="AA34" s="100"/>
      <c r="AB34" s="100"/>
      <c r="AC34" s="101"/>
      <c r="AD34" s="100"/>
      <c r="AE34" s="100"/>
      <c r="AF34" s="101"/>
      <c r="AG34" s="102">
        <v>150</v>
      </c>
      <c r="AH34" s="109"/>
      <c r="AI34" s="104">
        <v>0</v>
      </c>
      <c r="AJ34" s="102">
        <v>150</v>
      </c>
      <c r="AK34" s="109"/>
      <c r="AL34" s="104">
        <v>0</v>
      </c>
      <c r="AM34" s="102">
        <v>150</v>
      </c>
      <c r="AN34" s="109"/>
      <c r="AO34" s="104">
        <v>0</v>
      </c>
      <c r="AP34" s="102">
        <v>150</v>
      </c>
      <c r="AQ34" s="109"/>
      <c r="AR34" s="104">
        <v>0</v>
      </c>
      <c r="AS34" s="102">
        <v>150</v>
      </c>
      <c r="AT34" s="109">
        <v>0</v>
      </c>
      <c r="AU34" s="104">
        <f t="shared" si="0"/>
        <v>0</v>
      </c>
      <c r="AV34" s="102">
        <v>150</v>
      </c>
      <c r="AW34" s="109">
        <v>0</v>
      </c>
      <c r="AX34" s="104">
        <f t="shared" si="1"/>
        <v>0</v>
      </c>
      <c r="AY34" s="102">
        <v>150</v>
      </c>
      <c r="AZ34" s="109">
        <v>0</v>
      </c>
      <c r="BA34" s="104">
        <f t="shared" si="2"/>
        <v>0</v>
      </c>
      <c r="BB34" s="102">
        <v>150</v>
      </c>
      <c r="BC34" s="109">
        <f t="shared" si="3"/>
        <v>0</v>
      </c>
      <c r="BD34" s="104">
        <f t="shared" si="4"/>
        <v>0</v>
      </c>
      <c r="BE34" s="102">
        <v>150</v>
      </c>
      <c r="BF34" s="109"/>
      <c r="BG34" s="104">
        <f t="shared" si="5"/>
        <v>0</v>
      </c>
      <c r="BH34" s="83"/>
      <c r="BI34" s="84"/>
      <c r="BJ34" s="85"/>
      <c r="BK34" s="84"/>
      <c r="BL34" s="84"/>
      <c r="BM34" s="85"/>
      <c r="BN34" s="84"/>
      <c r="BO34" s="84"/>
      <c r="BP34" s="85"/>
      <c r="BQ34" s="84"/>
      <c r="BR34" s="84"/>
      <c r="BS34" s="85"/>
      <c r="BT34" s="84"/>
      <c r="BU34" s="84"/>
      <c r="BV34" s="85"/>
      <c r="BW34" s="22"/>
      <c r="BX34" s="19"/>
      <c r="BY34" s="23"/>
      <c r="BZ34" s="28"/>
    </row>
    <row r="35" spans="3:78" ht="15" customHeight="1" x14ac:dyDescent="0.25">
      <c r="C35" s="19"/>
      <c r="D35" s="164"/>
      <c r="E35" s="164" t="s">
        <v>68</v>
      </c>
      <c r="F35" s="164" t="s">
        <v>58</v>
      </c>
      <c r="G35" s="98" t="s">
        <v>45</v>
      </c>
      <c r="H35" s="105" t="s">
        <v>69</v>
      </c>
      <c r="I35" s="100"/>
      <c r="J35" s="100"/>
      <c r="K35" s="101"/>
      <c r="L35" s="100"/>
      <c r="M35" s="100"/>
      <c r="N35" s="101"/>
      <c r="O35" s="100"/>
      <c r="P35" s="100"/>
      <c r="Q35" s="101"/>
      <c r="R35" s="100"/>
      <c r="S35" s="100"/>
      <c r="T35" s="101"/>
      <c r="U35" s="100"/>
      <c r="V35" s="100"/>
      <c r="W35" s="101"/>
      <c r="X35" s="100"/>
      <c r="Y35" s="100"/>
      <c r="Z35" s="101"/>
      <c r="AA35" s="100"/>
      <c r="AB35" s="100"/>
      <c r="AC35" s="101"/>
      <c r="AD35" s="100"/>
      <c r="AE35" s="100"/>
      <c r="AF35" s="101"/>
      <c r="AG35" s="102">
        <v>160</v>
      </c>
      <c r="AH35" s="109"/>
      <c r="AI35" s="104">
        <v>0</v>
      </c>
      <c r="AJ35" s="102">
        <v>160</v>
      </c>
      <c r="AK35" s="109"/>
      <c r="AL35" s="104">
        <v>0</v>
      </c>
      <c r="AM35" s="102">
        <v>160</v>
      </c>
      <c r="AN35" s="109"/>
      <c r="AO35" s="104">
        <v>0</v>
      </c>
      <c r="AP35" s="102">
        <v>160</v>
      </c>
      <c r="AQ35" s="109"/>
      <c r="AR35" s="104">
        <v>0</v>
      </c>
      <c r="AS35" s="102">
        <v>160</v>
      </c>
      <c r="AT35" s="109">
        <v>0</v>
      </c>
      <c r="AU35" s="104">
        <f t="shared" si="0"/>
        <v>0</v>
      </c>
      <c r="AV35" s="102">
        <v>160</v>
      </c>
      <c r="AW35" s="109">
        <v>0</v>
      </c>
      <c r="AX35" s="104">
        <f t="shared" si="1"/>
        <v>0</v>
      </c>
      <c r="AY35" s="102">
        <v>160</v>
      </c>
      <c r="AZ35" s="109">
        <v>0</v>
      </c>
      <c r="BA35" s="104">
        <f t="shared" si="2"/>
        <v>0</v>
      </c>
      <c r="BB35" s="102">
        <v>160</v>
      </c>
      <c r="BC35" s="109">
        <f t="shared" si="3"/>
        <v>0</v>
      </c>
      <c r="BD35" s="104">
        <f t="shared" si="4"/>
        <v>0</v>
      </c>
      <c r="BE35" s="102">
        <v>160</v>
      </c>
      <c r="BF35" s="109"/>
      <c r="BG35" s="104">
        <f t="shared" si="5"/>
        <v>0</v>
      </c>
      <c r="BH35" s="83"/>
      <c r="BI35" s="84"/>
      <c r="BJ35" s="85"/>
      <c r="BK35" s="84"/>
      <c r="BL35" s="84"/>
      <c r="BM35" s="85"/>
      <c r="BN35" s="84"/>
      <c r="BO35" s="84"/>
      <c r="BP35" s="85"/>
      <c r="BQ35" s="84"/>
      <c r="BR35" s="84"/>
      <c r="BS35" s="85"/>
      <c r="BT35" s="84"/>
      <c r="BU35" s="84"/>
      <c r="BV35" s="85"/>
      <c r="BW35" s="22"/>
      <c r="BX35" s="19"/>
      <c r="BY35" s="23"/>
      <c r="BZ35" s="28"/>
    </row>
    <row r="36" spans="3:78" ht="30.75" customHeight="1" x14ac:dyDescent="0.25">
      <c r="C36" s="19"/>
      <c r="D36" s="164"/>
      <c r="E36" s="164"/>
      <c r="F36" s="164"/>
      <c r="G36" s="98" t="s">
        <v>70</v>
      </c>
      <c r="H36" s="105" t="s">
        <v>71</v>
      </c>
      <c r="I36" s="100"/>
      <c r="J36" s="100"/>
      <c r="K36" s="101"/>
      <c r="L36" s="100"/>
      <c r="M36" s="100"/>
      <c r="N36" s="101"/>
      <c r="O36" s="100"/>
      <c r="P36" s="100"/>
      <c r="Q36" s="101"/>
      <c r="R36" s="100"/>
      <c r="S36" s="100"/>
      <c r="T36" s="101"/>
      <c r="U36" s="100"/>
      <c r="V36" s="100"/>
      <c r="W36" s="101"/>
      <c r="X36" s="100"/>
      <c r="Y36" s="100"/>
      <c r="Z36" s="101"/>
      <c r="AA36" s="100"/>
      <c r="AB36" s="100"/>
      <c r="AC36" s="101"/>
      <c r="AD36" s="100"/>
      <c r="AE36" s="100"/>
      <c r="AF36" s="101"/>
      <c r="AG36" s="102">
        <v>140</v>
      </c>
      <c r="AH36" s="109"/>
      <c r="AI36" s="104">
        <v>0</v>
      </c>
      <c r="AJ36" s="102">
        <v>140</v>
      </c>
      <c r="AK36" s="109"/>
      <c r="AL36" s="104">
        <v>0</v>
      </c>
      <c r="AM36" s="102">
        <v>140</v>
      </c>
      <c r="AN36" s="109"/>
      <c r="AO36" s="104">
        <v>0</v>
      </c>
      <c r="AP36" s="102">
        <v>140</v>
      </c>
      <c r="AQ36" s="109"/>
      <c r="AR36" s="104">
        <v>0</v>
      </c>
      <c r="AS36" s="102">
        <v>140</v>
      </c>
      <c r="AT36" s="109">
        <v>0</v>
      </c>
      <c r="AU36" s="104">
        <f t="shared" si="0"/>
        <v>0</v>
      </c>
      <c r="AV36" s="102">
        <v>140</v>
      </c>
      <c r="AW36" s="109">
        <v>0</v>
      </c>
      <c r="AX36" s="104">
        <f t="shared" si="1"/>
        <v>0</v>
      </c>
      <c r="AY36" s="102">
        <v>140</v>
      </c>
      <c r="AZ36" s="109">
        <v>0</v>
      </c>
      <c r="BA36" s="104">
        <f t="shared" si="2"/>
        <v>0</v>
      </c>
      <c r="BB36" s="102">
        <v>140</v>
      </c>
      <c r="BC36" s="109">
        <f t="shared" si="3"/>
        <v>0</v>
      </c>
      <c r="BD36" s="104">
        <f t="shared" si="4"/>
        <v>0</v>
      </c>
      <c r="BE36" s="102">
        <v>140</v>
      </c>
      <c r="BF36" s="109"/>
      <c r="BG36" s="104">
        <f t="shared" si="5"/>
        <v>0</v>
      </c>
      <c r="BH36" s="83"/>
      <c r="BI36" s="84"/>
      <c r="BJ36" s="85"/>
      <c r="BK36" s="84"/>
      <c r="BL36" s="84"/>
      <c r="BM36" s="85"/>
      <c r="BN36" s="84"/>
      <c r="BO36" s="84"/>
      <c r="BP36" s="85"/>
      <c r="BQ36" s="84"/>
      <c r="BR36" s="84"/>
      <c r="BS36" s="85"/>
      <c r="BT36" s="84"/>
      <c r="BU36" s="84"/>
      <c r="BV36" s="85"/>
      <c r="BW36" s="22"/>
      <c r="BX36" s="19"/>
      <c r="BY36" s="23"/>
      <c r="BZ36" s="28"/>
    </row>
    <row r="37" spans="3:78" ht="33" customHeight="1" x14ac:dyDescent="0.25">
      <c r="C37" s="19"/>
      <c r="D37" s="164"/>
      <c r="E37" s="164"/>
      <c r="F37" s="164"/>
      <c r="G37" s="98" t="s">
        <v>72</v>
      </c>
      <c r="H37" s="105" t="s">
        <v>73</v>
      </c>
      <c r="I37" s="100"/>
      <c r="J37" s="100"/>
      <c r="K37" s="101"/>
      <c r="L37" s="100"/>
      <c r="M37" s="100"/>
      <c r="N37" s="101"/>
      <c r="O37" s="100"/>
      <c r="P37" s="100"/>
      <c r="Q37" s="101"/>
      <c r="R37" s="100"/>
      <c r="S37" s="100"/>
      <c r="T37" s="101"/>
      <c r="U37" s="100"/>
      <c r="V37" s="100"/>
      <c r="W37" s="101"/>
      <c r="X37" s="100"/>
      <c r="Y37" s="100"/>
      <c r="Z37" s="101"/>
      <c r="AA37" s="100"/>
      <c r="AB37" s="100"/>
      <c r="AC37" s="101"/>
      <c r="AD37" s="100"/>
      <c r="AE37" s="100"/>
      <c r="AF37" s="101"/>
      <c r="AG37" s="102">
        <v>110</v>
      </c>
      <c r="AH37" s="109">
        <v>3.8</v>
      </c>
      <c r="AI37" s="104">
        <v>4.18</v>
      </c>
      <c r="AJ37" s="102">
        <v>110</v>
      </c>
      <c r="AK37" s="109">
        <v>3.8</v>
      </c>
      <c r="AL37" s="104">
        <v>4.18</v>
      </c>
      <c r="AM37" s="102">
        <v>110</v>
      </c>
      <c r="AN37" s="109">
        <v>3.8</v>
      </c>
      <c r="AO37" s="104">
        <v>4.18</v>
      </c>
      <c r="AP37" s="102">
        <v>110</v>
      </c>
      <c r="AQ37" s="109">
        <v>3.8</v>
      </c>
      <c r="AR37" s="104">
        <v>4.18</v>
      </c>
      <c r="AS37" s="102">
        <v>110</v>
      </c>
      <c r="AT37" s="109">
        <v>13.38</v>
      </c>
      <c r="AU37" s="104">
        <f t="shared" si="0"/>
        <v>14.718000000000002</v>
      </c>
      <c r="AV37" s="102">
        <v>110</v>
      </c>
      <c r="AW37" s="109">
        <v>0</v>
      </c>
      <c r="AX37" s="104">
        <f t="shared" si="1"/>
        <v>0</v>
      </c>
      <c r="AY37" s="102">
        <v>110</v>
      </c>
      <c r="AZ37" s="109">
        <v>0</v>
      </c>
      <c r="BA37" s="104">
        <f t="shared" si="2"/>
        <v>0</v>
      </c>
      <c r="BB37" s="102">
        <v>110</v>
      </c>
      <c r="BC37" s="109">
        <f t="shared" si="3"/>
        <v>13.38</v>
      </c>
      <c r="BD37" s="104">
        <f t="shared" si="4"/>
        <v>14.718000000000002</v>
      </c>
      <c r="BE37" s="102">
        <v>110</v>
      </c>
      <c r="BF37" s="109">
        <v>13.38</v>
      </c>
      <c r="BG37" s="104">
        <f t="shared" si="5"/>
        <v>14.718000000000002</v>
      </c>
      <c r="BH37" s="83"/>
      <c r="BI37" s="84"/>
      <c r="BJ37" s="85"/>
      <c r="BK37" s="84"/>
      <c r="BL37" s="84"/>
      <c r="BM37" s="85"/>
      <c r="BN37" s="84"/>
      <c r="BO37" s="84"/>
      <c r="BP37" s="85"/>
      <c r="BQ37" s="84"/>
      <c r="BR37" s="84"/>
      <c r="BS37" s="85"/>
      <c r="BT37" s="84"/>
      <c r="BU37" s="84"/>
      <c r="BV37" s="85"/>
      <c r="BW37" s="22"/>
      <c r="BX37" s="19"/>
      <c r="BY37" s="23"/>
      <c r="BZ37" s="28"/>
    </row>
    <row r="38" spans="3:78" ht="15" customHeight="1" x14ac:dyDescent="0.25">
      <c r="C38" s="19"/>
      <c r="D38" s="164" t="s">
        <v>57</v>
      </c>
      <c r="E38" s="106" t="s">
        <v>74</v>
      </c>
      <c r="F38" s="106" t="s">
        <v>58</v>
      </c>
      <c r="G38" s="98" t="s">
        <v>58</v>
      </c>
      <c r="H38" s="105" t="s">
        <v>75</v>
      </c>
      <c r="I38" s="100"/>
      <c r="J38" s="100"/>
      <c r="K38" s="101"/>
      <c r="L38" s="100"/>
      <c r="M38" s="100"/>
      <c r="N38" s="101"/>
      <c r="O38" s="100"/>
      <c r="P38" s="100"/>
      <c r="Q38" s="101"/>
      <c r="R38" s="100"/>
      <c r="S38" s="100"/>
      <c r="T38" s="101"/>
      <c r="U38" s="100"/>
      <c r="V38" s="100"/>
      <c r="W38" s="101"/>
      <c r="X38" s="100"/>
      <c r="Y38" s="100"/>
      <c r="Z38" s="101"/>
      <c r="AA38" s="100"/>
      <c r="AB38" s="100"/>
      <c r="AC38" s="101"/>
      <c r="AD38" s="100"/>
      <c r="AE38" s="100"/>
      <c r="AF38" s="101"/>
      <c r="AG38" s="102">
        <v>470</v>
      </c>
      <c r="AH38" s="109"/>
      <c r="AI38" s="104">
        <v>0</v>
      </c>
      <c r="AJ38" s="102">
        <v>470</v>
      </c>
      <c r="AK38" s="109"/>
      <c r="AL38" s="104">
        <v>0</v>
      </c>
      <c r="AM38" s="102">
        <v>470</v>
      </c>
      <c r="AN38" s="109"/>
      <c r="AO38" s="104">
        <v>0</v>
      </c>
      <c r="AP38" s="102">
        <v>470</v>
      </c>
      <c r="AQ38" s="109"/>
      <c r="AR38" s="104">
        <v>0</v>
      </c>
      <c r="AS38" s="102">
        <v>470</v>
      </c>
      <c r="AT38" s="109">
        <v>0</v>
      </c>
      <c r="AU38" s="104">
        <f t="shared" si="0"/>
        <v>0</v>
      </c>
      <c r="AV38" s="102">
        <v>470</v>
      </c>
      <c r="AW38" s="109">
        <v>0</v>
      </c>
      <c r="AX38" s="104">
        <f t="shared" si="1"/>
        <v>0</v>
      </c>
      <c r="AY38" s="102">
        <v>470</v>
      </c>
      <c r="AZ38" s="109">
        <v>0</v>
      </c>
      <c r="BA38" s="104">
        <f t="shared" si="2"/>
        <v>0</v>
      </c>
      <c r="BB38" s="102">
        <v>470</v>
      </c>
      <c r="BC38" s="109">
        <f t="shared" si="3"/>
        <v>0</v>
      </c>
      <c r="BD38" s="104">
        <f t="shared" si="4"/>
        <v>0</v>
      </c>
      <c r="BE38" s="102">
        <v>470</v>
      </c>
      <c r="BF38" s="109"/>
      <c r="BG38" s="104">
        <f t="shared" si="5"/>
        <v>0</v>
      </c>
      <c r="BH38" s="83"/>
      <c r="BI38" s="84"/>
      <c r="BJ38" s="85"/>
      <c r="BK38" s="84"/>
      <c r="BL38" s="84"/>
      <c r="BM38" s="85"/>
      <c r="BN38" s="84"/>
      <c r="BO38" s="84"/>
      <c r="BP38" s="85"/>
      <c r="BQ38" s="84"/>
      <c r="BR38" s="84"/>
      <c r="BS38" s="85"/>
      <c r="BT38" s="84"/>
      <c r="BU38" s="84"/>
      <c r="BV38" s="85"/>
      <c r="BW38" s="22"/>
      <c r="BX38" s="19"/>
      <c r="BY38" s="23"/>
      <c r="BZ38" s="28"/>
    </row>
    <row r="39" spans="3:78" ht="15" customHeight="1" x14ac:dyDescent="0.25">
      <c r="C39" s="19"/>
      <c r="D39" s="164"/>
      <c r="E39" s="106" t="s">
        <v>76</v>
      </c>
      <c r="F39" s="106" t="s">
        <v>58</v>
      </c>
      <c r="G39" s="98" t="s">
        <v>58</v>
      </c>
      <c r="H39" s="105" t="s">
        <v>77</v>
      </c>
      <c r="I39" s="100"/>
      <c r="J39" s="100"/>
      <c r="K39" s="101"/>
      <c r="L39" s="100"/>
      <c r="M39" s="100"/>
      <c r="N39" s="101"/>
      <c r="O39" s="100"/>
      <c r="P39" s="100"/>
      <c r="Q39" s="101"/>
      <c r="R39" s="100"/>
      <c r="S39" s="100"/>
      <c r="T39" s="101"/>
      <c r="U39" s="100"/>
      <c r="V39" s="100"/>
      <c r="W39" s="101"/>
      <c r="X39" s="100"/>
      <c r="Y39" s="100"/>
      <c r="Z39" s="101"/>
      <c r="AA39" s="100"/>
      <c r="AB39" s="100"/>
      <c r="AC39" s="101"/>
      <c r="AD39" s="100"/>
      <c r="AE39" s="100"/>
      <c r="AF39" s="101"/>
      <c r="AG39" s="102">
        <v>350</v>
      </c>
      <c r="AH39" s="109">
        <v>117.46</v>
      </c>
      <c r="AI39" s="104">
        <v>411.11</v>
      </c>
      <c r="AJ39" s="102">
        <v>350</v>
      </c>
      <c r="AK39" s="109">
        <v>117.46</v>
      </c>
      <c r="AL39" s="104">
        <v>411.11</v>
      </c>
      <c r="AM39" s="102">
        <v>350</v>
      </c>
      <c r="AN39" s="109">
        <v>117.46</v>
      </c>
      <c r="AO39" s="104">
        <v>411.11</v>
      </c>
      <c r="AP39" s="102">
        <v>350</v>
      </c>
      <c r="AQ39" s="109">
        <v>117.46</v>
      </c>
      <c r="AR39" s="104">
        <v>411.11</v>
      </c>
      <c r="AS39" s="102">
        <v>350</v>
      </c>
      <c r="AT39" s="109">
        <v>92.7</v>
      </c>
      <c r="AU39" s="104">
        <f t="shared" si="0"/>
        <v>324.45</v>
      </c>
      <c r="AV39" s="102">
        <v>350</v>
      </c>
      <c r="AW39" s="109">
        <v>1</v>
      </c>
      <c r="AX39" s="104">
        <f t="shared" si="1"/>
        <v>3.5</v>
      </c>
      <c r="AY39" s="102">
        <v>350</v>
      </c>
      <c r="AZ39" s="109">
        <v>0</v>
      </c>
      <c r="BA39" s="104">
        <f t="shared" si="2"/>
        <v>0</v>
      </c>
      <c r="BB39" s="102">
        <v>350</v>
      </c>
      <c r="BC39" s="109">
        <f t="shared" si="3"/>
        <v>93.7</v>
      </c>
      <c r="BD39" s="104">
        <f t="shared" si="4"/>
        <v>327.95</v>
      </c>
      <c r="BE39" s="102">
        <v>350</v>
      </c>
      <c r="BF39" s="109">
        <v>92.7</v>
      </c>
      <c r="BG39" s="104">
        <f t="shared" si="5"/>
        <v>324.45</v>
      </c>
      <c r="BH39" s="83"/>
      <c r="BI39" s="84"/>
      <c r="BJ39" s="85"/>
      <c r="BK39" s="84"/>
      <c r="BL39" s="84"/>
      <c r="BM39" s="85"/>
      <c r="BN39" s="84"/>
      <c r="BO39" s="84"/>
      <c r="BP39" s="85"/>
      <c r="BQ39" s="84"/>
      <c r="BR39" s="84"/>
      <c r="BS39" s="85"/>
      <c r="BT39" s="84"/>
      <c r="BU39" s="84"/>
      <c r="BV39" s="85"/>
      <c r="BW39" s="22"/>
      <c r="BX39" s="19"/>
      <c r="BY39" s="23"/>
      <c r="BZ39" s="28"/>
    </row>
    <row r="40" spans="3:78" s="29" customFormat="1" ht="15" customHeight="1" x14ac:dyDescent="0.25">
      <c r="C40" s="30"/>
      <c r="D40" s="106" t="s">
        <v>78</v>
      </c>
      <c r="E40" s="106"/>
      <c r="F40" s="106"/>
      <c r="G40" s="98"/>
      <c r="H40" s="107" t="s">
        <v>79</v>
      </c>
      <c r="I40" s="108"/>
      <c r="J40" s="101"/>
      <c r="K40" s="101"/>
      <c r="L40" s="108"/>
      <c r="M40" s="101"/>
      <c r="N40" s="101"/>
      <c r="O40" s="108"/>
      <c r="P40" s="101"/>
      <c r="Q40" s="101"/>
      <c r="R40" s="108"/>
      <c r="S40" s="101"/>
      <c r="T40" s="101"/>
      <c r="U40" s="108"/>
      <c r="V40" s="101"/>
      <c r="W40" s="101"/>
      <c r="X40" s="108"/>
      <c r="Y40" s="101"/>
      <c r="Z40" s="101"/>
      <c r="AA40" s="108"/>
      <c r="AB40" s="101"/>
      <c r="AC40" s="101"/>
      <c r="AD40" s="108"/>
      <c r="AE40" s="101"/>
      <c r="AF40" s="101"/>
      <c r="AG40" s="108"/>
      <c r="AH40" s="104">
        <v>32.5</v>
      </c>
      <c r="AI40" s="104">
        <v>55.25</v>
      </c>
      <c r="AJ40" s="108"/>
      <c r="AK40" s="104">
        <v>32.5</v>
      </c>
      <c r="AL40" s="104">
        <v>55.25</v>
      </c>
      <c r="AM40" s="108"/>
      <c r="AN40" s="104">
        <v>32.5</v>
      </c>
      <c r="AO40" s="104">
        <v>55.25</v>
      </c>
      <c r="AP40" s="108"/>
      <c r="AQ40" s="104">
        <v>32.5</v>
      </c>
      <c r="AR40" s="104">
        <v>55.25</v>
      </c>
      <c r="AS40" s="108"/>
      <c r="AT40" s="104">
        <f>AT30</f>
        <v>32.369999999999997</v>
      </c>
      <c r="AU40" s="104">
        <f>AU30</f>
        <v>55.028999999999996</v>
      </c>
      <c r="AV40" s="108"/>
      <c r="AW40" s="104">
        <f>AW30</f>
        <v>0</v>
      </c>
      <c r="AX40" s="104">
        <f>AX30</f>
        <v>0</v>
      </c>
      <c r="AY40" s="108"/>
      <c r="AZ40" s="104">
        <f>AZ30</f>
        <v>0</v>
      </c>
      <c r="BA40" s="104">
        <f>BA30</f>
        <v>0</v>
      </c>
      <c r="BB40" s="108"/>
      <c r="BC40" s="104">
        <f>BC30</f>
        <v>32.369999999999997</v>
      </c>
      <c r="BD40" s="104">
        <f>BD30</f>
        <v>55.028999999999996</v>
      </c>
      <c r="BE40" s="108"/>
      <c r="BF40" s="104">
        <f>BF30</f>
        <v>32.369999999999997</v>
      </c>
      <c r="BG40" s="104">
        <f>BG30</f>
        <v>55.028999999999996</v>
      </c>
      <c r="BH40" s="86"/>
      <c r="BI40" s="85"/>
      <c r="BJ40" s="85"/>
      <c r="BK40" s="87"/>
      <c r="BL40" s="85"/>
      <c r="BM40" s="85"/>
      <c r="BN40" s="87"/>
      <c r="BO40" s="85"/>
      <c r="BP40" s="85"/>
      <c r="BQ40" s="87"/>
      <c r="BR40" s="85"/>
      <c r="BS40" s="85"/>
      <c r="BT40" s="87"/>
      <c r="BU40" s="85"/>
      <c r="BV40" s="85"/>
      <c r="BW40" s="31"/>
      <c r="BX40" s="30"/>
      <c r="BY40" s="32"/>
      <c r="BZ40" s="28"/>
    </row>
    <row r="41" spans="3:78" s="29" customFormat="1" ht="15" customHeight="1" x14ac:dyDescent="0.25">
      <c r="C41" s="30"/>
      <c r="D41" s="106" t="s">
        <v>80</v>
      </c>
      <c r="E41" s="106"/>
      <c r="F41" s="106"/>
      <c r="G41" s="98"/>
      <c r="H41" s="107" t="s">
        <v>81</v>
      </c>
      <c r="I41" s="108"/>
      <c r="J41" s="101"/>
      <c r="K41" s="101"/>
      <c r="L41" s="108"/>
      <c r="M41" s="101"/>
      <c r="N41" s="101"/>
      <c r="O41" s="108"/>
      <c r="P41" s="101"/>
      <c r="Q41" s="101"/>
      <c r="R41" s="108"/>
      <c r="S41" s="101"/>
      <c r="T41" s="101"/>
      <c r="U41" s="108"/>
      <c r="V41" s="101"/>
      <c r="W41" s="101"/>
      <c r="X41" s="108"/>
      <c r="Y41" s="101"/>
      <c r="Z41" s="101"/>
      <c r="AA41" s="108"/>
      <c r="AB41" s="101"/>
      <c r="AC41" s="101"/>
      <c r="AD41" s="108"/>
      <c r="AE41" s="101"/>
      <c r="AF41" s="101"/>
      <c r="AG41" s="108"/>
      <c r="AH41" s="104">
        <v>121.25999999999999</v>
      </c>
      <c r="AI41" s="104">
        <v>415.29</v>
      </c>
      <c r="AJ41" s="108"/>
      <c r="AK41" s="104">
        <v>121.25999999999999</v>
      </c>
      <c r="AL41" s="104">
        <v>415.29</v>
      </c>
      <c r="AM41" s="108"/>
      <c r="AN41" s="104">
        <v>121.25999999999999</v>
      </c>
      <c r="AO41" s="104">
        <v>415.29</v>
      </c>
      <c r="AP41" s="108"/>
      <c r="AQ41" s="104">
        <v>121.25999999999999</v>
      </c>
      <c r="AR41" s="104">
        <v>415.29</v>
      </c>
      <c r="AS41" s="108"/>
      <c r="AT41" s="104">
        <f>AT39++AT37</f>
        <v>106.08</v>
      </c>
      <c r="AU41" s="104">
        <f>AU39+AU37</f>
        <v>339.16800000000001</v>
      </c>
      <c r="AV41" s="108"/>
      <c r="AW41" s="104">
        <f>AW39++AW37</f>
        <v>1</v>
      </c>
      <c r="AX41" s="104">
        <f>AX39++AX37</f>
        <v>3.5</v>
      </c>
      <c r="AY41" s="108"/>
      <c r="AZ41" s="104">
        <f>AZ39++AZ37</f>
        <v>0</v>
      </c>
      <c r="BA41" s="104">
        <f>BA39++BA37</f>
        <v>0</v>
      </c>
      <c r="BB41" s="108"/>
      <c r="BC41" s="104">
        <f>BC39++BC37</f>
        <v>107.08</v>
      </c>
      <c r="BD41" s="104">
        <f>BD39++BD37</f>
        <v>342.66800000000001</v>
      </c>
      <c r="BE41" s="108"/>
      <c r="BF41" s="104">
        <f>BF39++BF37</f>
        <v>106.08</v>
      </c>
      <c r="BG41" s="104">
        <f>BG39++BG37</f>
        <v>339.16800000000001</v>
      </c>
      <c r="BH41" s="86"/>
      <c r="BI41" s="85"/>
      <c r="BJ41" s="85"/>
      <c r="BK41" s="87"/>
      <c r="BL41" s="85"/>
      <c r="BM41" s="85"/>
      <c r="BN41" s="87"/>
      <c r="BO41" s="85"/>
      <c r="BP41" s="85"/>
      <c r="BQ41" s="87"/>
      <c r="BR41" s="85"/>
      <c r="BS41" s="85"/>
      <c r="BT41" s="87"/>
      <c r="BU41" s="85"/>
      <c r="BV41" s="85"/>
      <c r="BW41" s="31"/>
      <c r="BX41" s="30"/>
      <c r="BY41" s="32"/>
      <c r="BZ41" s="28"/>
    </row>
    <row r="42" spans="3:78" ht="15" customHeight="1" x14ac:dyDescent="0.25">
      <c r="C42" s="19"/>
      <c r="D42" s="164" t="s">
        <v>33</v>
      </c>
      <c r="E42" s="164" t="s">
        <v>82</v>
      </c>
      <c r="F42" s="164" t="s">
        <v>58</v>
      </c>
      <c r="G42" s="98" t="s">
        <v>45</v>
      </c>
      <c r="H42" s="105" t="s">
        <v>83</v>
      </c>
      <c r="I42" s="100"/>
      <c r="J42" s="100"/>
      <c r="K42" s="101"/>
      <c r="L42" s="100"/>
      <c r="M42" s="100"/>
      <c r="N42" s="101"/>
      <c r="O42" s="100"/>
      <c r="P42" s="100"/>
      <c r="Q42" s="101"/>
      <c r="R42" s="100"/>
      <c r="S42" s="100"/>
      <c r="T42" s="101"/>
      <c r="U42" s="100"/>
      <c r="V42" s="100"/>
      <c r="W42" s="101"/>
      <c r="X42" s="100"/>
      <c r="Y42" s="100"/>
      <c r="Z42" s="101"/>
      <c r="AA42" s="100"/>
      <c r="AB42" s="100"/>
      <c r="AC42" s="101"/>
      <c r="AD42" s="100"/>
      <c r="AE42" s="100"/>
      <c r="AF42" s="101"/>
      <c r="AG42" s="102">
        <v>260</v>
      </c>
      <c r="AH42" s="109"/>
      <c r="AI42" s="104">
        <v>0</v>
      </c>
      <c r="AJ42" s="102">
        <v>260</v>
      </c>
      <c r="AK42" s="109"/>
      <c r="AL42" s="104">
        <v>0</v>
      </c>
      <c r="AM42" s="102">
        <v>260</v>
      </c>
      <c r="AN42" s="109"/>
      <c r="AO42" s="104">
        <v>0</v>
      </c>
      <c r="AP42" s="102">
        <v>260</v>
      </c>
      <c r="AQ42" s="109"/>
      <c r="AR42" s="104">
        <v>0</v>
      </c>
      <c r="AS42" s="102">
        <v>260</v>
      </c>
      <c r="AT42" s="109">
        <v>0</v>
      </c>
      <c r="AU42" s="104">
        <v>0</v>
      </c>
      <c r="AV42" s="102">
        <v>260</v>
      </c>
      <c r="AW42" s="109">
        <v>0</v>
      </c>
      <c r="AX42" s="104">
        <v>0</v>
      </c>
      <c r="AY42" s="102">
        <v>260</v>
      </c>
      <c r="AZ42" s="109">
        <v>0</v>
      </c>
      <c r="BA42" s="104">
        <v>0</v>
      </c>
      <c r="BB42" s="102">
        <v>260</v>
      </c>
      <c r="BC42" s="109">
        <f t="shared" ref="BC42:BC45" si="6">AT42+AW42-AZ42</f>
        <v>0</v>
      </c>
      <c r="BD42" s="104">
        <v>0</v>
      </c>
      <c r="BE42" s="102">
        <v>260</v>
      </c>
      <c r="BF42" s="109"/>
      <c r="BG42" s="104">
        <v>0</v>
      </c>
      <c r="BH42" s="83"/>
      <c r="BI42" s="84"/>
      <c r="BJ42" s="85"/>
      <c r="BK42" s="84"/>
      <c r="BL42" s="84"/>
      <c r="BM42" s="85"/>
      <c r="BN42" s="84"/>
      <c r="BO42" s="84"/>
      <c r="BP42" s="85"/>
      <c r="BQ42" s="84"/>
      <c r="BR42" s="84"/>
      <c r="BS42" s="85"/>
      <c r="BT42" s="84"/>
      <c r="BU42" s="84"/>
      <c r="BV42" s="85"/>
      <c r="BW42" s="22"/>
      <c r="BX42" s="19"/>
      <c r="BY42" s="23"/>
      <c r="BZ42" s="28"/>
    </row>
    <row r="43" spans="3:78" ht="30.75" customHeight="1" x14ac:dyDescent="0.25">
      <c r="C43" s="19"/>
      <c r="D43" s="164"/>
      <c r="E43" s="164"/>
      <c r="F43" s="164"/>
      <c r="G43" s="98" t="s">
        <v>70</v>
      </c>
      <c r="H43" s="105" t="s">
        <v>84</v>
      </c>
      <c r="I43" s="100"/>
      <c r="J43" s="100"/>
      <c r="K43" s="101"/>
      <c r="L43" s="100"/>
      <c r="M43" s="100"/>
      <c r="N43" s="101"/>
      <c r="O43" s="100"/>
      <c r="P43" s="100"/>
      <c r="Q43" s="101"/>
      <c r="R43" s="100"/>
      <c r="S43" s="100"/>
      <c r="T43" s="101"/>
      <c r="U43" s="100"/>
      <c r="V43" s="100"/>
      <c r="W43" s="101"/>
      <c r="X43" s="100"/>
      <c r="Y43" s="100"/>
      <c r="Z43" s="101"/>
      <c r="AA43" s="100"/>
      <c r="AB43" s="100"/>
      <c r="AC43" s="101"/>
      <c r="AD43" s="100"/>
      <c r="AE43" s="100"/>
      <c r="AF43" s="101"/>
      <c r="AG43" s="102">
        <v>220</v>
      </c>
      <c r="AH43" s="109"/>
      <c r="AI43" s="104">
        <v>0</v>
      </c>
      <c r="AJ43" s="102">
        <v>220</v>
      </c>
      <c r="AK43" s="109"/>
      <c r="AL43" s="104">
        <v>0</v>
      </c>
      <c r="AM43" s="102">
        <v>220</v>
      </c>
      <c r="AN43" s="109"/>
      <c r="AO43" s="104">
        <v>0</v>
      </c>
      <c r="AP43" s="102">
        <v>220</v>
      </c>
      <c r="AQ43" s="109"/>
      <c r="AR43" s="104">
        <v>0</v>
      </c>
      <c r="AS43" s="102">
        <v>220</v>
      </c>
      <c r="AT43" s="109">
        <v>0</v>
      </c>
      <c r="AU43" s="104">
        <v>0</v>
      </c>
      <c r="AV43" s="102">
        <v>220</v>
      </c>
      <c r="AW43" s="109">
        <v>0</v>
      </c>
      <c r="AX43" s="104">
        <v>0</v>
      </c>
      <c r="AY43" s="102">
        <v>220</v>
      </c>
      <c r="AZ43" s="109">
        <v>0</v>
      </c>
      <c r="BA43" s="104">
        <v>0</v>
      </c>
      <c r="BB43" s="102">
        <v>220</v>
      </c>
      <c r="BC43" s="109">
        <f t="shared" si="6"/>
        <v>0</v>
      </c>
      <c r="BD43" s="104">
        <v>0</v>
      </c>
      <c r="BE43" s="102">
        <v>220</v>
      </c>
      <c r="BF43" s="109"/>
      <c r="BG43" s="104">
        <v>0</v>
      </c>
      <c r="BH43" s="83"/>
      <c r="BI43" s="84"/>
      <c r="BJ43" s="85"/>
      <c r="BK43" s="84"/>
      <c r="BL43" s="84"/>
      <c r="BM43" s="85"/>
      <c r="BN43" s="84"/>
      <c r="BO43" s="84"/>
      <c r="BP43" s="85"/>
      <c r="BQ43" s="84"/>
      <c r="BR43" s="84"/>
      <c r="BS43" s="85"/>
      <c r="BT43" s="84"/>
      <c r="BU43" s="84"/>
      <c r="BV43" s="85"/>
      <c r="BW43" s="22"/>
      <c r="BX43" s="19"/>
      <c r="BY43" s="23"/>
      <c r="BZ43" s="28"/>
    </row>
    <row r="44" spans="3:78" ht="15" customHeight="1" x14ac:dyDescent="0.25">
      <c r="C44" s="19"/>
      <c r="D44" s="164"/>
      <c r="E44" s="164"/>
      <c r="F44" s="164"/>
      <c r="G44" s="98" t="s">
        <v>72</v>
      </c>
      <c r="H44" s="105" t="s">
        <v>85</v>
      </c>
      <c r="I44" s="100"/>
      <c r="J44" s="100"/>
      <c r="K44" s="101"/>
      <c r="L44" s="100"/>
      <c r="M44" s="100"/>
      <c r="N44" s="101"/>
      <c r="O44" s="100"/>
      <c r="P44" s="100"/>
      <c r="Q44" s="101"/>
      <c r="R44" s="100"/>
      <c r="S44" s="100"/>
      <c r="T44" s="101"/>
      <c r="U44" s="100"/>
      <c r="V44" s="100"/>
      <c r="W44" s="101"/>
      <c r="X44" s="100"/>
      <c r="Y44" s="100"/>
      <c r="Z44" s="101"/>
      <c r="AA44" s="100"/>
      <c r="AB44" s="100"/>
      <c r="AC44" s="101"/>
      <c r="AD44" s="100"/>
      <c r="AE44" s="100"/>
      <c r="AF44" s="101"/>
      <c r="AG44" s="102">
        <v>150</v>
      </c>
      <c r="AH44" s="109">
        <v>20.2</v>
      </c>
      <c r="AI44" s="104">
        <v>30.3</v>
      </c>
      <c r="AJ44" s="102">
        <v>150</v>
      </c>
      <c r="AK44" s="109">
        <v>20.2</v>
      </c>
      <c r="AL44" s="104">
        <v>30.3</v>
      </c>
      <c r="AM44" s="102">
        <v>150</v>
      </c>
      <c r="AN44" s="109">
        <v>20.2</v>
      </c>
      <c r="AO44" s="104">
        <v>30.3</v>
      </c>
      <c r="AP44" s="102">
        <v>150</v>
      </c>
      <c r="AQ44" s="109">
        <v>20.2</v>
      </c>
      <c r="AR44" s="104">
        <v>30.3</v>
      </c>
      <c r="AS44" s="102">
        <v>150</v>
      </c>
      <c r="AT44" s="109">
        <f>19.584+22.94</f>
        <v>42.524000000000001</v>
      </c>
      <c r="AU44" s="104">
        <f t="shared" ref="AU44:AU45" si="7">AS44*AT44/100</f>
        <v>63.786000000000001</v>
      </c>
      <c r="AV44" s="102">
        <v>150</v>
      </c>
      <c r="AW44" s="109">
        <v>0.5</v>
      </c>
      <c r="AX44" s="104">
        <f t="shared" ref="AX44:AX45" si="8">AV44*AW44/100</f>
        <v>0.75</v>
      </c>
      <c r="AY44" s="102">
        <v>150</v>
      </c>
      <c r="AZ44" s="109">
        <v>0</v>
      </c>
      <c r="BA44" s="104">
        <f t="shared" ref="BA44:BA45" si="9">AY44*AZ44/100</f>
        <v>0</v>
      </c>
      <c r="BB44" s="102">
        <v>150</v>
      </c>
      <c r="BC44" s="109">
        <f t="shared" si="6"/>
        <v>43.024000000000001</v>
      </c>
      <c r="BD44" s="104">
        <f t="shared" ref="BD44:BD45" si="10">BB44*BC44/100</f>
        <v>64.536000000000001</v>
      </c>
      <c r="BE44" s="102">
        <v>150</v>
      </c>
      <c r="BF44" s="109">
        <f>19.584+22.94</f>
        <v>42.524000000000001</v>
      </c>
      <c r="BG44" s="104">
        <f t="shared" ref="BG44:BG45" si="11">BE44*BF44/100</f>
        <v>63.786000000000001</v>
      </c>
      <c r="BH44" s="83"/>
      <c r="BI44" s="84"/>
      <c r="BJ44" s="85"/>
      <c r="BK44" s="84"/>
      <c r="BL44" s="84"/>
      <c r="BM44" s="85"/>
      <c r="BN44" s="84"/>
      <c r="BO44" s="84"/>
      <c r="BP44" s="85"/>
      <c r="BQ44" s="84"/>
      <c r="BR44" s="84"/>
      <c r="BS44" s="85"/>
      <c r="BT44" s="84"/>
      <c r="BU44" s="84"/>
      <c r="BV44" s="85"/>
      <c r="BW44" s="22"/>
      <c r="BX44" s="19"/>
      <c r="BY44" s="23"/>
      <c r="BZ44" s="28"/>
    </row>
    <row r="45" spans="3:78" ht="15" customHeight="1" x14ac:dyDescent="0.25">
      <c r="C45" s="19"/>
      <c r="D45" s="106" t="s">
        <v>57</v>
      </c>
      <c r="E45" s="106" t="s">
        <v>86</v>
      </c>
      <c r="F45" s="106" t="s">
        <v>58</v>
      </c>
      <c r="G45" s="98" t="s">
        <v>58</v>
      </c>
      <c r="H45" s="105" t="s">
        <v>87</v>
      </c>
      <c r="I45" s="100"/>
      <c r="J45" s="100"/>
      <c r="K45" s="101"/>
      <c r="L45" s="100"/>
      <c r="M45" s="100"/>
      <c r="N45" s="101"/>
      <c r="O45" s="100"/>
      <c r="P45" s="100"/>
      <c r="Q45" s="101"/>
      <c r="R45" s="100"/>
      <c r="S45" s="100"/>
      <c r="T45" s="101"/>
      <c r="U45" s="100"/>
      <c r="V45" s="100"/>
      <c r="W45" s="101"/>
      <c r="X45" s="100"/>
      <c r="Y45" s="100"/>
      <c r="Z45" s="101"/>
      <c r="AA45" s="100"/>
      <c r="AB45" s="100"/>
      <c r="AC45" s="101"/>
      <c r="AD45" s="100"/>
      <c r="AE45" s="100"/>
      <c r="AF45" s="101"/>
      <c r="AG45" s="102">
        <v>270</v>
      </c>
      <c r="AH45" s="109">
        <v>72.8</v>
      </c>
      <c r="AI45" s="104">
        <v>196.56</v>
      </c>
      <c r="AJ45" s="102">
        <v>270</v>
      </c>
      <c r="AK45" s="109">
        <v>72.8</v>
      </c>
      <c r="AL45" s="104">
        <v>196.56</v>
      </c>
      <c r="AM45" s="102">
        <v>270</v>
      </c>
      <c r="AN45" s="109">
        <v>72.8</v>
      </c>
      <c r="AO45" s="104">
        <v>196.56</v>
      </c>
      <c r="AP45" s="102">
        <v>270</v>
      </c>
      <c r="AQ45" s="109">
        <v>72.8</v>
      </c>
      <c r="AR45" s="104">
        <v>196.56</v>
      </c>
      <c r="AS45" s="102">
        <v>270</v>
      </c>
      <c r="AT45" s="109">
        <f>47.78+18.5</f>
        <v>66.28</v>
      </c>
      <c r="AU45" s="104">
        <f t="shared" si="7"/>
        <v>178.95599999999999</v>
      </c>
      <c r="AV45" s="102">
        <v>270</v>
      </c>
      <c r="AW45" s="109">
        <v>1.5</v>
      </c>
      <c r="AX45" s="104">
        <f t="shared" si="8"/>
        <v>4.05</v>
      </c>
      <c r="AY45" s="102">
        <v>270</v>
      </c>
      <c r="AZ45" s="109">
        <v>0</v>
      </c>
      <c r="BA45" s="104">
        <f t="shared" si="9"/>
        <v>0</v>
      </c>
      <c r="BB45" s="102">
        <v>270</v>
      </c>
      <c r="BC45" s="109">
        <f t="shared" si="6"/>
        <v>67.78</v>
      </c>
      <c r="BD45" s="104">
        <f t="shared" si="10"/>
        <v>183.00599999999997</v>
      </c>
      <c r="BE45" s="102">
        <v>270</v>
      </c>
      <c r="BF45" s="109">
        <f>47.78+18.5</f>
        <v>66.28</v>
      </c>
      <c r="BG45" s="104">
        <f t="shared" si="11"/>
        <v>178.95599999999999</v>
      </c>
      <c r="BH45" s="83"/>
      <c r="BI45" s="84"/>
      <c r="BJ45" s="85"/>
      <c r="BK45" s="84"/>
      <c r="BL45" s="84"/>
      <c r="BM45" s="85"/>
      <c r="BN45" s="84"/>
      <c r="BO45" s="84"/>
      <c r="BP45" s="85"/>
      <c r="BQ45" s="84"/>
      <c r="BR45" s="84"/>
      <c r="BS45" s="85"/>
      <c r="BT45" s="84"/>
      <c r="BU45" s="84"/>
      <c r="BV45" s="85"/>
      <c r="BW45" s="22"/>
      <c r="BX45" s="19"/>
      <c r="BY45" s="23"/>
      <c r="BZ45" s="28"/>
    </row>
    <row r="46" spans="3:78" s="29" customFormat="1" ht="15" customHeight="1" x14ac:dyDescent="0.25">
      <c r="C46" s="30"/>
      <c r="D46" s="106" t="s">
        <v>88</v>
      </c>
      <c r="E46" s="106"/>
      <c r="F46" s="106"/>
      <c r="G46" s="98"/>
      <c r="H46" s="107" t="s">
        <v>89</v>
      </c>
      <c r="I46" s="108"/>
      <c r="J46" s="101"/>
      <c r="K46" s="101"/>
      <c r="L46" s="108"/>
      <c r="M46" s="101"/>
      <c r="N46" s="101"/>
      <c r="O46" s="108"/>
      <c r="P46" s="101"/>
      <c r="Q46" s="101"/>
      <c r="R46" s="108"/>
      <c r="S46" s="101"/>
      <c r="T46" s="101"/>
      <c r="U46" s="108"/>
      <c r="V46" s="101"/>
      <c r="W46" s="101"/>
      <c r="X46" s="108"/>
      <c r="Y46" s="101"/>
      <c r="Z46" s="101"/>
      <c r="AA46" s="108"/>
      <c r="AB46" s="101"/>
      <c r="AC46" s="101"/>
      <c r="AD46" s="108"/>
      <c r="AE46" s="101"/>
      <c r="AF46" s="101"/>
      <c r="AG46" s="108"/>
      <c r="AH46" s="104">
        <v>93</v>
      </c>
      <c r="AI46" s="104">
        <v>226.86</v>
      </c>
      <c r="AJ46" s="108"/>
      <c r="AK46" s="104">
        <v>93</v>
      </c>
      <c r="AL46" s="104">
        <v>226.86</v>
      </c>
      <c r="AM46" s="108"/>
      <c r="AN46" s="104">
        <v>93</v>
      </c>
      <c r="AO46" s="104">
        <v>226.86</v>
      </c>
      <c r="AP46" s="108"/>
      <c r="AQ46" s="104">
        <v>93</v>
      </c>
      <c r="AR46" s="104">
        <v>226.86</v>
      </c>
      <c r="AS46" s="108"/>
      <c r="AT46" s="104">
        <f>AT44+AT45</f>
        <v>108.804</v>
      </c>
      <c r="AU46" s="104">
        <f>AU44+AU45</f>
        <v>242.74199999999999</v>
      </c>
      <c r="AV46" s="108"/>
      <c r="AW46" s="104">
        <f>AW44+AW45</f>
        <v>2</v>
      </c>
      <c r="AX46" s="104">
        <f>AX44+AX45</f>
        <v>4.8</v>
      </c>
      <c r="AY46" s="108"/>
      <c r="AZ46" s="104">
        <f>AZ44+AZ45</f>
        <v>0</v>
      </c>
      <c r="BA46" s="104">
        <f>BA44+BA45</f>
        <v>0</v>
      </c>
      <c r="BB46" s="108"/>
      <c r="BC46" s="104">
        <f>BC44+BC45</f>
        <v>110.804</v>
      </c>
      <c r="BD46" s="104">
        <f>BD44+BD45</f>
        <v>247.54199999999997</v>
      </c>
      <c r="BE46" s="108"/>
      <c r="BF46" s="104">
        <f>BF44+BF45</f>
        <v>108.804</v>
      </c>
      <c r="BG46" s="104">
        <f>BG44+BG45</f>
        <v>242.74199999999999</v>
      </c>
      <c r="BH46" s="86"/>
      <c r="BI46" s="85"/>
      <c r="BJ46" s="85"/>
      <c r="BK46" s="87"/>
      <c r="BL46" s="85"/>
      <c r="BM46" s="85"/>
      <c r="BN46" s="87"/>
      <c r="BO46" s="85"/>
      <c r="BP46" s="85"/>
      <c r="BQ46" s="87"/>
      <c r="BR46" s="85"/>
      <c r="BS46" s="85"/>
      <c r="BT46" s="87"/>
      <c r="BU46" s="85"/>
      <c r="BV46" s="85"/>
      <c r="BW46" s="31"/>
      <c r="BX46" s="30"/>
      <c r="BY46" s="32"/>
      <c r="BZ46" s="28"/>
    </row>
    <row r="47" spans="3:78" s="2" customFormat="1" ht="15" customHeight="1" x14ac:dyDescent="0.25">
      <c r="C47" s="20"/>
      <c r="D47" s="168" t="s">
        <v>90</v>
      </c>
      <c r="E47" s="168"/>
      <c r="F47" s="110" t="s">
        <v>91</v>
      </c>
      <c r="G47" s="111"/>
      <c r="H47" s="105"/>
      <c r="I47" s="112"/>
      <c r="J47" s="101"/>
      <c r="K47" s="101"/>
      <c r="L47" s="112"/>
      <c r="M47" s="101"/>
      <c r="N47" s="101"/>
      <c r="O47" s="112"/>
      <c r="P47" s="101"/>
      <c r="Q47" s="101"/>
      <c r="R47" s="112"/>
      <c r="S47" s="101"/>
      <c r="T47" s="101"/>
      <c r="U47" s="112"/>
      <c r="V47" s="101"/>
      <c r="W47" s="101"/>
      <c r="X47" s="112"/>
      <c r="Y47" s="101"/>
      <c r="Z47" s="101"/>
      <c r="AA47" s="112"/>
      <c r="AB47" s="101"/>
      <c r="AC47" s="101"/>
      <c r="AD47" s="112"/>
      <c r="AE47" s="101"/>
      <c r="AF47" s="101"/>
      <c r="AG47" s="113"/>
      <c r="AH47" s="104">
        <v>246.76</v>
      </c>
      <c r="AI47" s="104">
        <v>697.40000000000009</v>
      </c>
      <c r="AJ47" s="113"/>
      <c r="AK47" s="104">
        <v>246.76</v>
      </c>
      <c r="AL47" s="104">
        <v>697.40000000000009</v>
      </c>
      <c r="AM47" s="113"/>
      <c r="AN47" s="104">
        <v>246.76</v>
      </c>
      <c r="AO47" s="104">
        <v>697.40000000000009</v>
      </c>
      <c r="AP47" s="113"/>
      <c r="AQ47" s="104">
        <v>246.76</v>
      </c>
      <c r="AR47" s="104">
        <v>697.40000000000009</v>
      </c>
      <c r="AS47" s="113"/>
      <c r="AT47" s="104">
        <f>AT51+AT50+AT49</f>
        <v>247.25400000000002</v>
      </c>
      <c r="AU47" s="104">
        <f>AU51+AU50+AU49</f>
        <v>636.93899999999996</v>
      </c>
      <c r="AV47" s="113"/>
      <c r="AW47" s="104">
        <f>AW51+AW50+AW49</f>
        <v>3</v>
      </c>
      <c r="AX47" s="104">
        <f>AX51+AX50+AX49</f>
        <v>8.3000000000000007</v>
      </c>
      <c r="AY47" s="113"/>
      <c r="AZ47" s="104">
        <f>AZ51+AZ50+AZ49</f>
        <v>0</v>
      </c>
      <c r="BA47" s="104">
        <f>BA51+BA50+BA49</f>
        <v>0</v>
      </c>
      <c r="BB47" s="113"/>
      <c r="BC47" s="104">
        <f>BC51+BC50+BC49</f>
        <v>250.25400000000002</v>
      </c>
      <c r="BD47" s="104">
        <f>BD51+BD50+BD49</f>
        <v>645.23900000000003</v>
      </c>
      <c r="BE47" s="113"/>
      <c r="BF47" s="104">
        <f>BF51+BF50+BF49</f>
        <v>247.25400000000002</v>
      </c>
      <c r="BG47" s="104">
        <f>BG51+BG50+BG49</f>
        <v>636.93899999999996</v>
      </c>
      <c r="BH47" s="88"/>
      <c r="BI47" s="85"/>
      <c r="BJ47" s="85"/>
      <c r="BK47" s="89"/>
      <c r="BL47" s="85"/>
      <c r="BM47" s="85"/>
      <c r="BN47" s="89"/>
      <c r="BO47" s="85"/>
      <c r="BP47" s="85"/>
      <c r="BQ47" s="89"/>
      <c r="BR47" s="85"/>
      <c r="BS47" s="85"/>
      <c r="BT47" s="89"/>
      <c r="BU47" s="85"/>
      <c r="BV47" s="85"/>
      <c r="BW47" s="34"/>
      <c r="BX47" s="20"/>
      <c r="BY47" s="35"/>
      <c r="BZ47" s="28"/>
    </row>
    <row r="48" spans="3:78" s="2" customFormat="1" ht="15" customHeight="1" x14ac:dyDescent="0.25">
      <c r="C48" s="20"/>
      <c r="D48" s="168"/>
      <c r="E48" s="168"/>
      <c r="F48" s="114" t="s">
        <v>92</v>
      </c>
      <c r="G48" s="115"/>
      <c r="H48" s="116"/>
      <c r="I48" s="100"/>
      <c r="J48" s="101"/>
      <c r="K48" s="101"/>
      <c r="L48" s="100"/>
      <c r="M48" s="101"/>
      <c r="N48" s="101"/>
      <c r="O48" s="100"/>
      <c r="P48" s="101"/>
      <c r="Q48" s="101"/>
      <c r="R48" s="100"/>
      <c r="S48" s="101"/>
      <c r="T48" s="101"/>
      <c r="U48" s="100"/>
      <c r="V48" s="101"/>
      <c r="W48" s="101"/>
      <c r="X48" s="100"/>
      <c r="Y48" s="101"/>
      <c r="Z48" s="101"/>
      <c r="AA48" s="100"/>
      <c r="AB48" s="101"/>
      <c r="AC48" s="101"/>
      <c r="AD48" s="100"/>
      <c r="AE48" s="101"/>
      <c r="AF48" s="101"/>
      <c r="AG48" s="117"/>
      <c r="AH48" s="104">
        <v>0</v>
      </c>
      <c r="AI48" s="104">
        <v>0</v>
      </c>
      <c r="AJ48" s="117"/>
      <c r="AK48" s="104">
        <v>0</v>
      </c>
      <c r="AL48" s="104">
        <v>0</v>
      </c>
      <c r="AM48" s="117"/>
      <c r="AN48" s="104">
        <v>0</v>
      </c>
      <c r="AO48" s="104">
        <v>0</v>
      </c>
      <c r="AP48" s="117"/>
      <c r="AQ48" s="104">
        <v>0</v>
      </c>
      <c r="AR48" s="104">
        <v>0</v>
      </c>
      <c r="AS48" s="117"/>
      <c r="AT48" s="104">
        <v>0</v>
      </c>
      <c r="AU48" s="104">
        <v>0</v>
      </c>
      <c r="AV48" s="117"/>
      <c r="AW48" s="104">
        <v>0</v>
      </c>
      <c r="AX48" s="104">
        <v>0</v>
      </c>
      <c r="AY48" s="117"/>
      <c r="AZ48" s="104">
        <v>0</v>
      </c>
      <c r="BA48" s="104">
        <v>0</v>
      </c>
      <c r="BB48" s="117"/>
      <c r="BC48" s="104">
        <v>0</v>
      </c>
      <c r="BD48" s="104">
        <v>0</v>
      </c>
      <c r="BE48" s="117"/>
      <c r="BF48" s="104">
        <v>0</v>
      </c>
      <c r="BG48" s="104">
        <v>0</v>
      </c>
      <c r="BH48" s="83"/>
      <c r="BI48" s="85"/>
      <c r="BJ48" s="85"/>
      <c r="BK48" s="84"/>
      <c r="BL48" s="85"/>
      <c r="BM48" s="85"/>
      <c r="BN48" s="84"/>
      <c r="BO48" s="85"/>
      <c r="BP48" s="85"/>
      <c r="BQ48" s="84"/>
      <c r="BR48" s="85"/>
      <c r="BS48" s="85"/>
      <c r="BT48" s="84"/>
      <c r="BU48" s="85"/>
      <c r="BV48" s="85"/>
      <c r="BW48" s="34"/>
      <c r="BX48" s="20"/>
      <c r="BY48" s="35"/>
      <c r="BZ48" s="28"/>
    </row>
    <row r="49" spans="1:78" s="2" customFormat="1" ht="15" customHeight="1" x14ac:dyDescent="0.25">
      <c r="C49" s="20"/>
      <c r="D49" s="168"/>
      <c r="E49" s="168"/>
      <c r="F49" s="114" t="s">
        <v>93</v>
      </c>
      <c r="G49" s="115"/>
      <c r="H49" s="116"/>
      <c r="I49" s="100"/>
      <c r="J49" s="101"/>
      <c r="K49" s="101"/>
      <c r="L49" s="100"/>
      <c r="M49" s="101"/>
      <c r="N49" s="101"/>
      <c r="O49" s="100"/>
      <c r="P49" s="101"/>
      <c r="Q49" s="101"/>
      <c r="R49" s="100"/>
      <c r="S49" s="101"/>
      <c r="T49" s="101"/>
      <c r="U49" s="100"/>
      <c r="V49" s="101"/>
      <c r="W49" s="101"/>
      <c r="X49" s="100"/>
      <c r="Y49" s="101"/>
      <c r="Z49" s="101"/>
      <c r="AA49" s="100"/>
      <c r="AB49" s="101"/>
      <c r="AC49" s="101"/>
      <c r="AD49" s="100"/>
      <c r="AE49" s="101"/>
      <c r="AF49" s="101"/>
      <c r="AG49" s="117"/>
      <c r="AH49" s="104">
        <v>32.5</v>
      </c>
      <c r="AI49" s="104">
        <v>55.25</v>
      </c>
      <c r="AJ49" s="117"/>
      <c r="AK49" s="104">
        <v>32.5</v>
      </c>
      <c r="AL49" s="104">
        <v>55.25</v>
      </c>
      <c r="AM49" s="117"/>
      <c r="AN49" s="104">
        <v>32.5</v>
      </c>
      <c r="AO49" s="104">
        <v>55.25</v>
      </c>
      <c r="AP49" s="117"/>
      <c r="AQ49" s="104">
        <v>32.5</v>
      </c>
      <c r="AR49" s="104">
        <v>55.25</v>
      </c>
      <c r="AS49" s="117"/>
      <c r="AT49" s="104">
        <f>AT30</f>
        <v>32.369999999999997</v>
      </c>
      <c r="AU49" s="104">
        <f>AU30</f>
        <v>55.028999999999996</v>
      </c>
      <c r="AV49" s="117"/>
      <c r="AW49" s="104">
        <f>AW30</f>
        <v>0</v>
      </c>
      <c r="AX49" s="104">
        <f>AX30</f>
        <v>0</v>
      </c>
      <c r="AY49" s="117"/>
      <c r="AZ49" s="104">
        <f>AZ30</f>
        <v>0</v>
      </c>
      <c r="BA49" s="104">
        <f>BA30</f>
        <v>0</v>
      </c>
      <c r="BB49" s="117"/>
      <c r="BC49" s="104">
        <f>BC30</f>
        <v>32.369999999999997</v>
      </c>
      <c r="BD49" s="104">
        <f>BD30</f>
        <v>55.028999999999996</v>
      </c>
      <c r="BE49" s="117"/>
      <c r="BF49" s="104">
        <f>BF30</f>
        <v>32.369999999999997</v>
      </c>
      <c r="BG49" s="104">
        <f>BG30</f>
        <v>55.028999999999996</v>
      </c>
      <c r="BH49" s="83"/>
      <c r="BI49" s="85"/>
      <c r="BJ49" s="85"/>
      <c r="BK49" s="84"/>
      <c r="BL49" s="85"/>
      <c r="BM49" s="85"/>
      <c r="BN49" s="84"/>
      <c r="BO49" s="85"/>
      <c r="BP49" s="85"/>
      <c r="BQ49" s="84"/>
      <c r="BR49" s="85"/>
      <c r="BS49" s="85"/>
      <c r="BT49" s="84"/>
      <c r="BU49" s="85"/>
      <c r="BV49" s="85"/>
      <c r="BW49" s="34"/>
      <c r="BX49" s="20"/>
      <c r="BY49" s="35"/>
      <c r="BZ49" s="28"/>
    </row>
    <row r="50" spans="1:78" s="2" customFormat="1" ht="15" customHeight="1" x14ac:dyDescent="0.25">
      <c r="C50" s="20"/>
      <c r="D50" s="168"/>
      <c r="E50" s="168"/>
      <c r="F50" s="114" t="s">
        <v>94</v>
      </c>
      <c r="G50" s="115"/>
      <c r="H50" s="116"/>
      <c r="I50" s="100"/>
      <c r="J50" s="101"/>
      <c r="K50" s="101"/>
      <c r="L50" s="100"/>
      <c r="M50" s="101"/>
      <c r="N50" s="101"/>
      <c r="O50" s="100"/>
      <c r="P50" s="101"/>
      <c r="Q50" s="101"/>
      <c r="R50" s="100"/>
      <c r="S50" s="101"/>
      <c r="T50" s="101"/>
      <c r="U50" s="100"/>
      <c r="V50" s="101"/>
      <c r="W50" s="101"/>
      <c r="X50" s="100"/>
      <c r="Y50" s="101"/>
      <c r="Z50" s="101"/>
      <c r="AA50" s="100"/>
      <c r="AB50" s="101"/>
      <c r="AC50" s="101"/>
      <c r="AD50" s="100"/>
      <c r="AE50" s="101"/>
      <c r="AF50" s="101"/>
      <c r="AG50" s="117"/>
      <c r="AH50" s="104">
        <v>121.25999999999999</v>
      </c>
      <c r="AI50" s="104">
        <v>415.29</v>
      </c>
      <c r="AJ50" s="117"/>
      <c r="AK50" s="104">
        <v>121.25999999999999</v>
      </c>
      <c r="AL50" s="104">
        <v>415.29</v>
      </c>
      <c r="AM50" s="117"/>
      <c r="AN50" s="104">
        <v>121.25999999999999</v>
      </c>
      <c r="AO50" s="104">
        <v>415.29</v>
      </c>
      <c r="AP50" s="117"/>
      <c r="AQ50" s="104">
        <v>121.25999999999999</v>
      </c>
      <c r="AR50" s="104">
        <v>415.29</v>
      </c>
      <c r="AS50" s="117"/>
      <c r="AT50" s="104">
        <f>AT41</f>
        <v>106.08</v>
      </c>
      <c r="AU50" s="104">
        <f>AU41</f>
        <v>339.16800000000001</v>
      </c>
      <c r="AV50" s="117"/>
      <c r="AW50" s="104">
        <f>AW41</f>
        <v>1</v>
      </c>
      <c r="AX50" s="104">
        <f>AX41</f>
        <v>3.5</v>
      </c>
      <c r="AY50" s="117"/>
      <c r="AZ50" s="104">
        <f>AZ41</f>
        <v>0</v>
      </c>
      <c r="BA50" s="104">
        <f>BA41</f>
        <v>0</v>
      </c>
      <c r="BB50" s="117"/>
      <c r="BC50" s="104">
        <f>BC41</f>
        <v>107.08</v>
      </c>
      <c r="BD50" s="104">
        <f>BD41</f>
        <v>342.66800000000001</v>
      </c>
      <c r="BE50" s="117"/>
      <c r="BF50" s="104">
        <f>BF41</f>
        <v>106.08</v>
      </c>
      <c r="BG50" s="104">
        <f>BG41</f>
        <v>339.16800000000001</v>
      </c>
      <c r="BH50" s="83"/>
      <c r="BI50" s="85"/>
      <c r="BJ50" s="85"/>
      <c r="BK50" s="84"/>
      <c r="BL50" s="85"/>
      <c r="BM50" s="85"/>
      <c r="BN50" s="84"/>
      <c r="BO50" s="85"/>
      <c r="BP50" s="85"/>
      <c r="BQ50" s="84"/>
      <c r="BR50" s="85"/>
      <c r="BS50" s="85"/>
      <c r="BT50" s="84"/>
      <c r="BU50" s="85"/>
      <c r="BV50" s="85"/>
      <c r="BW50" s="34"/>
      <c r="BX50" s="20"/>
      <c r="BY50" s="35"/>
      <c r="BZ50" s="28"/>
    </row>
    <row r="51" spans="1:78" s="2" customFormat="1" ht="15" customHeight="1" x14ac:dyDescent="0.25">
      <c r="C51" s="20"/>
      <c r="D51" s="168"/>
      <c r="E51" s="168"/>
      <c r="F51" s="114" t="s">
        <v>95</v>
      </c>
      <c r="G51" s="115"/>
      <c r="H51" s="116"/>
      <c r="I51" s="100"/>
      <c r="J51" s="101"/>
      <c r="K51" s="101"/>
      <c r="L51" s="100"/>
      <c r="M51" s="101"/>
      <c r="N51" s="101"/>
      <c r="O51" s="100"/>
      <c r="P51" s="101"/>
      <c r="Q51" s="101"/>
      <c r="R51" s="100"/>
      <c r="S51" s="101"/>
      <c r="T51" s="101"/>
      <c r="U51" s="100"/>
      <c r="V51" s="101"/>
      <c r="W51" s="101"/>
      <c r="X51" s="100"/>
      <c r="Y51" s="101"/>
      <c r="Z51" s="101"/>
      <c r="AA51" s="100"/>
      <c r="AB51" s="101"/>
      <c r="AC51" s="101"/>
      <c r="AD51" s="100"/>
      <c r="AE51" s="101"/>
      <c r="AF51" s="101"/>
      <c r="AG51" s="117"/>
      <c r="AH51" s="104">
        <v>93</v>
      </c>
      <c r="AI51" s="104">
        <v>226.86</v>
      </c>
      <c r="AJ51" s="117"/>
      <c r="AK51" s="104">
        <v>93</v>
      </c>
      <c r="AL51" s="104">
        <v>226.86</v>
      </c>
      <c r="AM51" s="117"/>
      <c r="AN51" s="104">
        <v>93</v>
      </c>
      <c r="AO51" s="104">
        <v>226.86</v>
      </c>
      <c r="AP51" s="117"/>
      <c r="AQ51" s="104">
        <v>93</v>
      </c>
      <c r="AR51" s="104">
        <v>226.86</v>
      </c>
      <c r="AS51" s="117"/>
      <c r="AT51" s="104">
        <f>AT46</f>
        <v>108.804</v>
      </c>
      <c r="AU51" s="104">
        <f>AU46</f>
        <v>242.74199999999999</v>
      </c>
      <c r="AV51" s="117"/>
      <c r="AW51" s="104">
        <f>AW46</f>
        <v>2</v>
      </c>
      <c r="AX51" s="104">
        <f>AX46</f>
        <v>4.8</v>
      </c>
      <c r="AY51" s="117"/>
      <c r="AZ51" s="104">
        <f>AZ46</f>
        <v>0</v>
      </c>
      <c r="BA51" s="104">
        <f>BA46</f>
        <v>0</v>
      </c>
      <c r="BB51" s="117"/>
      <c r="BC51" s="104">
        <f>BC46</f>
        <v>110.804</v>
      </c>
      <c r="BD51" s="104">
        <f>BD46</f>
        <v>247.54199999999997</v>
      </c>
      <c r="BE51" s="117"/>
      <c r="BF51" s="104">
        <f>BF46</f>
        <v>108.804</v>
      </c>
      <c r="BG51" s="104">
        <f>BG46</f>
        <v>242.74199999999999</v>
      </c>
      <c r="BH51" s="83"/>
      <c r="BI51" s="85"/>
      <c r="BJ51" s="85"/>
      <c r="BK51" s="84"/>
      <c r="BL51" s="85"/>
      <c r="BM51" s="85"/>
      <c r="BN51" s="84"/>
      <c r="BO51" s="85"/>
      <c r="BP51" s="85"/>
      <c r="BQ51" s="84"/>
      <c r="BR51" s="85"/>
      <c r="BS51" s="85"/>
      <c r="BT51" s="84"/>
      <c r="BU51" s="85"/>
      <c r="BV51" s="85"/>
      <c r="BW51" s="34"/>
      <c r="BX51" s="20"/>
      <c r="BY51" s="35"/>
      <c r="BZ51" s="28"/>
    </row>
    <row r="52" spans="1:78" s="2" customFormat="1" ht="12" x14ac:dyDescent="0.25">
      <c r="C52" s="20"/>
      <c r="D52" s="77"/>
      <c r="E52" s="77"/>
      <c r="F52" s="77"/>
      <c r="G52" s="90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20"/>
      <c r="BX52" s="20"/>
      <c r="BY52" s="20"/>
      <c r="BZ52" s="38"/>
    </row>
    <row r="53" spans="1:78" s="2" customFormat="1" ht="15" x14ac:dyDescent="0.25">
      <c r="D53" s="118"/>
      <c r="E53" s="92"/>
      <c r="F53" s="92"/>
      <c r="G53" s="93"/>
      <c r="H53" s="92"/>
      <c r="I53" s="92"/>
      <c r="J53" s="92"/>
      <c r="K53" s="94"/>
      <c r="L53" s="94"/>
      <c r="M53" s="94"/>
      <c r="N53" s="94"/>
      <c r="O53" s="94"/>
      <c r="P53" s="94"/>
      <c r="Q53" s="94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</row>
    <row r="54" spans="1:78" s="2" customFormat="1" ht="12.75" x14ac:dyDescent="0.25">
      <c r="A54" s="5"/>
      <c r="B54" s="6"/>
      <c r="C54" s="7"/>
      <c r="D54" s="8"/>
      <c r="E54" s="8"/>
      <c r="F54" s="9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</row>
    <row r="55" spans="1:78" s="2" customFormat="1" ht="27" customHeight="1" x14ac:dyDescent="0.25">
      <c r="A55" s="10"/>
      <c r="B55" s="6"/>
      <c r="C55" s="11"/>
      <c r="D55" s="160" t="s">
        <v>137</v>
      </c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160"/>
      <c r="AK55" s="160"/>
      <c r="AL55" s="160"/>
      <c r="AM55" s="160"/>
      <c r="AN55" s="160"/>
      <c r="AO55" s="160"/>
      <c r="AP55" s="160"/>
      <c r="AQ55" s="160"/>
      <c r="AR55" s="160"/>
      <c r="AS55" s="160"/>
      <c r="AT55" s="160"/>
      <c r="AU55" s="160"/>
      <c r="AV55" s="160"/>
      <c r="AW55" s="160"/>
      <c r="AX55" s="160"/>
      <c r="AY55" s="160"/>
      <c r="AZ55" s="160"/>
      <c r="BA55" s="160"/>
      <c r="BB55" s="160"/>
      <c r="BC55" s="160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</row>
    <row r="56" spans="1:78" s="2" customFormat="1" ht="30" customHeight="1" x14ac:dyDescent="0.25">
      <c r="A56" s="10"/>
      <c r="B56" s="6"/>
      <c r="C56" s="11"/>
      <c r="D56" s="170" t="s">
        <v>138</v>
      </c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0"/>
      <c r="AJ56" s="170"/>
      <c r="AK56" s="170"/>
      <c r="AL56" s="170"/>
      <c r="AM56" s="170"/>
      <c r="AN56" s="170"/>
      <c r="AO56" s="170"/>
      <c r="AP56" s="170"/>
      <c r="AQ56" s="170"/>
      <c r="AR56" s="170"/>
      <c r="AS56" s="170"/>
      <c r="AT56" s="170"/>
      <c r="AU56" s="170"/>
      <c r="AV56" s="170"/>
      <c r="AW56" s="170"/>
      <c r="AX56" s="170"/>
      <c r="AY56" s="170"/>
      <c r="AZ56" s="170"/>
      <c r="BA56" s="170"/>
      <c r="BB56" s="170"/>
      <c r="BC56" s="170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</row>
    <row r="57" spans="1:78" s="2" customFormat="1" ht="40.5" customHeight="1" x14ac:dyDescent="0.25">
      <c r="A57" s="21"/>
      <c r="B57" s="21"/>
      <c r="C57" s="19"/>
      <c r="D57" s="15"/>
      <c r="E57" s="15"/>
      <c r="F57" s="15"/>
      <c r="G57" s="15"/>
      <c r="H57" s="16">
        <v>2009</v>
      </c>
      <c r="I57" s="16">
        <v>2009</v>
      </c>
      <c r="J57" s="16">
        <v>2009</v>
      </c>
      <c r="K57" s="16">
        <v>2009</v>
      </c>
      <c r="L57" s="16">
        <v>2009</v>
      </c>
      <c r="M57" s="16">
        <v>2009</v>
      </c>
      <c r="N57" s="16">
        <v>2010</v>
      </c>
      <c r="O57" s="16">
        <v>2010</v>
      </c>
      <c r="P57" s="16">
        <v>2010</v>
      </c>
      <c r="Q57" s="16">
        <v>2010</v>
      </c>
      <c r="R57" s="16">
        <v>2010</v>
      </c>
      <c r="S57" s="16">
        <v>2010</v>
      </c>
      <c r="T57" s="16">
        <v>2011</v>
      </c>
      <c r="U57" s="16">
        <v>2011</v>
      </c>
      <c r="V57" s="16">
        <v>2011</v>
      </c>
      <c r="W57" s="16">
        <v>2011</v>
      </c>
      <c r="X57" s="16">
        <v>2011</v>
      </c>
      <c r="Y57" s="16">
        <v>2011</v>
      </c>
      <c r="Z57" s="16">
        <v>2012</v>
      </c>
      <c r="AA57" s="16">
        <v>2012</v>
      </c>
      <c r="AB57" s="16">
        <v>2012</v>
      </c>
      <c r="AC57" s="16">
        <v>2012</v>
      </c>
      <c r="AD57" s="16">
        <v>2012</v>
      </c>
      <c r="AE57" s="16">
        <v>2012</v>
      </c>
      <c r="AF57" s="16">
        <v>2013</v>
      </c>
      <c r="AG57" s="16">
        <v>2013</v>
      </c>
      <c r="AH57" s="16">
        <v>2013</v>
      </c>
      <c r="AI57" s="16">
        <v>2013</v>
      </c>
      <c r="AJ57" s="16">
        <v>2013</v>
      </c>
      <c r="AK57" s="16">
        <v>2013</v>
      </c>
      <c r="AL57" s="16">
        <v>2014</v>
      </c>
      <c r="AM57" s="16">
        <v>2014</v>
      </c>
      <c r="AN57" s="16">
        <v>2014</v>
      </c>
      <c r="AO57" s="16">
        <v>2014</v>
      </c>
      <c r="AP57" s="16">
        <v>2014</v>
      </c>
      <c r="AQ57" s="16">
        <v>2014</v>
      </c>
      <c r="AR57" s="16">
        <v>2015</v>
      </c>
      <c r="AS57" s="16">
        <v>2015</v>
      </c>
      <c r="AT57" s="16">
        <v>2015</v>
      </c>
      <c r="AU57" s="16">
        <v>2015</v>
      </c>
      <c r="AV57" s="16">
        <v>2015</v>
      </c>
      <c r="AW57" s="16">
        <v>2015</v>
      </c>
      <c r="AX57" s="16">
        <v>2016</v>
      </c>
      <c r="AY57" s="16">
        <v>2016</v>
      </c>
      <c r="AZ57" s="16">
        <v>2016</v>
      </c>
      <c r="BA57" s="16">
        <v>2017</v>
      </c>
      <c r="BB57" s="16">
        <v>2017</v>
      </c>
      <c r="BC57" s="16">
        <v>2017</v>
      </c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</row>
    <row r="58" spans="1:78" s="2" customFormat="1" ht="15" x14ac:dyDescent="0.25">
      <c r="A58" s="18"/>
      <c r="B58" s="18"/>
      <c r="C58" s="18"/>
      <c r="D58" s="17"/>
      <c r="E58" s="17"/>
      <c r="F58" s="17"/>
      <c r="G58" s="17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</row>
    <row r="59" spans="1:78" s="2" customFormat="1" ht="15" x14ac:dyDescent="0.25">
      <c r="A59" s="18"/>
      <c r="B59" s="18"/>
      <c r="C59" s="18"/>
      <c r="D59" s="17"/>
      <c r="E59" s="17"/>
      <c r="F59" s="17"/>
      <c r="G59" s="17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</row>
    <row r="60" spans="1:78" s="2" customFormat="1" x14ac:dyDescent="0.25">
      <c r="A60" s="1"/>
      <c r="B60" s="1"/>
      <c r="C60" s="19"/>
      <c r="D60" s="41"/>
      <c r="E60" s="42"/>
      <c r="F60" s="42"/>
      <c r="G60" s="41"/>
      <c r="H60" s="14">
        <v>1</v>
      </c>
      <c r="I60" s="19"/>
      <c r="J60" s="19"/>
      <c r="K60" s="14">
        <v>2</v>
      </c>
      <c r="L60" s="19"/>
      <c r="M60" s="19"/>
      <c r="N60" s="14">
        <v>3</v>
      </c>
      <c r="O60" s="19"/>
      <c r="P60" s="19"/>
      <c r="Q60" s="14">
        <v>4</v>
      </c>
      <c r="R60" s="19"/>
      <c r="S60" s="19"/>
      <c r="T60" s="14">
        <v>5</v>
      </c>
      <c r="U60" s="19"/>
      <c r="V60" s="19"/>
      <c r="W60" s="14">
        <v>6</v>
      </c>
      <c r="X60" s="19"/>
      <c r="Y60" s="19"/>
      <c r="Z60" s="14">
        <v>7</v>
      </c>
      <c r="AA60" s="19"/>
      <c r="AB60" s="19"/>
      <c r="AC60" s="14">
        <v>8</v>
      </c>
      <c r="AD60" s="19"/>
      <c r="AE60" s="19"/>
      <c r="AF60" s="14">
        <v>9</v>
      </c>
      <c r="AG60" s="19"/>
      <c r="AH60" s="19"/>
      <c r="AI60" s="14">
        <v>10</v>
      </c>
      <c r="AJ60" s="19"/>
      <c r="AK60" s="19"/>
      <c r="AL60" s="14">
        <v>11</v>
      </c>
      <c r="AM60" s="19"/>
      <c r="AN60" s="19"/>
      <c r="AO60" s="14">
        <v>12</v>
      </c>
      <c r="AP60" s="19"/>
      <c r="AQ60" s="19"/>
      <c r="AR60" s="14">
        <v>13</v>
      </c>
      <c r="AS60" s="19"/>
      <c r="AT60" s="19"/>
      <c r="AU60" s="14">
        <v>14</v>
      </c>
      <c r="AV60" s="19"/>
      <c r="AW60" s="19"/>
      <c r="AX60" s="14">
        <v>15</v>
      </c>
      <c r="AY60" s="19"/>
      <c r="AZ60" s="19"/>
      <c r="BA60" s="14">
        <v>17</v>
      </c>
      <c r="BB60" s="19"/>
      <c r="BC60" s="19"/>
    </row>
    <row r="61" spans="1:78" s="2" customFormat="1" ht="15.75" x14ac:dyDescent="0.25">
      <c r="A61" s="43"/>
      <c r="B61" s="43"/>
      <c r="C61" s="44"/>
      <c r="D61" s="169" t="s">
        <v>96</v>
      </c>
      <c r="E61" s="169" t="s">
        <v>97</v>
      </c>
      <c r="F61" s="169" t="s">
        <v>98</v>
      </c>
      <c r="G61" s="169" t="s">
        <v>2</v>
      </c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 t="s">
        <v>5</v>
      </c>
      <c r="AG61" s="156"/>
      <c r="AH61" s="156"/>
      <c r="AI61" s="156" t="s">
        <v>6</v>
      </c>
      <c r="AJ61" s="156"/>
      <c r="AK61" s="156"/>
      <c r="AL61" s="156" t="s">
        <v>7</v>
      </c>
      <c r="AM61" s="156"/>
      <c r="AN61" s="156"/>
      <c r="AO61" s="156" t="s">
        <v>8</v>
      </c>
      <c r="AP61" s="156"/>
      <c r="AQ61" s="156"/>
      <c r="AR61" s="156" t="s">
        <v>141</v>
      </c>
      <c r="AS61" s="156"/>
      <c r="AT61" s="156"/>
      <c r="AU61" s="156" t="s">
        <v>142</v>
      </c>
      <c r="AV61" s="156"/>
      <c r="AW61" s="156"/>
      <c r="AX61" s="156" t="s">
        <v>143</v>
      </c>
      <c r="AY61" s="156"/>
      <c r="AZ61" s="156"/>
      <c r="BA61" s="156" t="s">
        <v>144</v>
      </c>
      <c r="BB61" s="156"/>
      <c r="BC61" s="156"/>
    </row>
    <row r="62" spans="1:78" s="2" customFormat="1" ht="15.75" customHeight="1" x14ac:dyDescent="0.25">
      <c r="A62" s="43"/>
      <c r="B62" s="43"/>
      <c r="C62" s="44"/>
      <c r="D62" s="169"/>
      <c r="E62" s="169"/>
      <c r="F62" s="169"/>
      <c r="G62" s="16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 t="s">
        <v>99</v>
      </c>
      <c r="AG62" s="149" t="s">
        <v>100</v>
      </c>
      <c r="AH62" s="149" t="s">
        <v>12</v>
      </c>
      <c r="AI62" s="149" t="s">
        <v>99</v>
      </c>
      <c r="AJ62" s="149" t="s">
        <v>100</v>
      </c>
      <c r="AK62" s="149" t="s">
        <v>12</v>
      </c>
      <c r="AL62" s="149" t="s">
        <v>99</v>
      </c>
      <c r="AM62" s="149" t="s">
        <v>100</v>
      </c>
      <c r="AN62" s="149" t="s">
        <v>12</v>
      </c>
      <c r="AO62" s="149" t="s">
        <v>99</v>
      </c>
      <c r="AP62" s="149" t="s">
        <v>100</v>
      </c>
      <c r="AQ62" s="149" t="s">
        <v>12</v>
      </c>
      <c r="AR62" s="149" t="s">
        <v>99</v>
      </c>
      <c r="AS62" s="149" t="s">
        <v>100</v>
      </c>
      <c r="AT62" s="149" t="s">
        <v>12</v>
      </c>
      <c r="AU62" s="149" t="s">
        <v>99</v>
      </c>
      <c r="AV62" s="149" t="s">
        <v>100</v>
      </c>
      <c r="AW62" s="149" t="s">
        <v>12</v>
      </c>
      <c r="AX62" s="149" t="s">
        <v>99</v>
      </c>
      <c r="AY62" s="149" t="s">
        <v>100</v>
      </c>
      <c r="AZ62" s="149" t="s">
        <v>12</v>
      </c>
      <c r="BA62" s="149" t="s">
        <v>99</v>
      </c>
      <c r="BB62" s="149" t="s">
        <v>100</v>
      </c>
      <c r="BC62" s="149" t="s">
        <v>12</v>
      </c>
    </row>
    <row r="63" spans="1:78" s="2" customFormat="1" ht="15.75" x14ac:dyDescent="0.25">
      <c r="A63" s="46"/>
      <c r="B63" s="46"/>
      <c r="C63" s="47"/>
      <c r="D63" s="169"/>
      <c r="E63" s="169"/>
      <c r="F63" s="169"/>
      <c r="G63" s="16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  <c r="AC63" s="149"/>
      <c r="AD63" s="149"/>
      <c r="AE63" s="149"/>
      <c r="AF63" s="149" t="s">
        <v>101</v>
      </c>
      <c r="AG63" s="149" t="s">
        <v>102</v>
      </c>
      <c r="AH63" s="149" t="s">
        <v>15</v>
      </c>
      <c r="AI63" s="149" t="s">
        <v>101</v>
      </c>
      <c r="AJ63" s="149" t="s">
        <v>102</v>
      </c>
      <c r="AK63" s="149" t="s">
        <v>15</v>
      </c>
      <c r="AL63" s="149" t="s">
        <v>101</v>
      </c>
      <c r="AM63" s="149" t="s">
        <v>102</v>
      </c>
      <c r="AN63" s="149" t="s">
        <v>15</v>
      </c>
      <c r="AO63" s="149" t="s">
        <v>101</v>
      </c>
      <c r="AP63" s="149" t="s">
        <v>102</v>
      </c>
      <c r="AQ63" s="149" t="s">
        <v>15</v>
      </c>
      <c r="AR63" s="149" t="s">
        <v>101</v>
      </c>
      <c r="AS63" s="149" t="s">
        <v>102</v>
      </c>
      <c r="AT63" s="149" t="s">
        <v>15</v>
      </c>
      <c r="AU63" s="149" t="s">
        <v>101</v>
      </c>
      <c r="AV63" s="149" t="s">
        <v>102</v>
      </c>
      <c r="AW63" s="149" t="s">
        <v>15</v>
      </c>
      <c r="AX63" s="149" t="s">
        <v>101</v>
      </c>
      <c r="AY63" s="149" t="s">
        <v>102</v>
      </c>
      <c r="AZ63" s="149" t="s">
        <v>15</v>
      </c>
      <c r="BA63" s="149" t="s">
        <v>101</v>
      </c>
      <c r="BB63" s="149" t="s">
        <v>102</v>
      </c>
      <c r="BC63" s="149" t="s">
        <v>15</v>
      </c>
    </row>
    <row r="64" spans="1:78" s="2" customFormat="1" ht="15.75" x14ac:dyDescent="0.25">
      <c r="A64" s="48"/>
      <c r="B64" s="48"/>
      <c r="C64" s="16"/>
      <c r="D64" s="141">
        <v>1</v>
      </c>
      <c r="E64" s="141">
        <v>2</v>
      </c>
      <c r="F64" s="141">
        <v>3</v>
      </c>
      <c r="G64" s="141">
        <v>4</v>
      </c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 t="s">
        <v>16</v>
      </c>
      <c r="AH64" s="96" t="s">
        <v>17</v>
      </c>
      <c r="AI64" s="96" t="s">
        <v>18</v>
      </c>
      <c r="AJ64" s="96" t="s">
        <v>19</v>
      </c>
      <c r="AK64" s="96" t="s">
        <v>20</v>
      </c>
      <c r="AL64" s="96" t="s">
        <v>21</v>
      </c>
      <c r="AM64" s="96" t="s">
        <v>22</v>
      </c>
      <c r="AN64" s="96" t="s">
        <v>23</v>
      </c>
      <c r="AO64" s="96" t="s">
        <v>24</v>
      </c>
      <c r="AP64" s="96" t="s">
        <v>25</v>
      </c>
      <c r="AQ64" s="96" t="s">
        <v>26</v>
      </c>
      <c r="AR64" s="96">
        <v>5</v>
      </c>
      <c r="AS64" s="96">
        <v>6</v>
      </c>
      <c r="AT64" s="96">
        <v>7</v>
      </c>
      <c r="AU64" s="96">
        <v>8</v>
      </c>
      <c r="AV64" s="96">
        <v>9</v>
      </c>
      <c r="AW64" s="96">
        <v>10</v>
      </c>
      <c r="AX64" s="96">
        <v>11</v>
      </c>
      <c r="AY64" s="96">
        <v>12</v>
      </c>
      <c r="AZ64" s="96">
        <v>13</v>
      </c>
      <c r="BA64" s="96">
        <v>14</v>
      </c>
      <c r="BB64" s="96">
        <v>15</v>
      </c>
      <c r="BC64" s="96">
        <v>16</v>
      </c>
    </row>
    <row r="65" spans="1:55" s="2" customFormat="1" ht="15.75" x14ac:dyDescent="0.25">
      <c r="A65" s="1"/>
      <c r="B65" s="1"/>
      <c r="C65" s="19"/>
      <c r="D65" s="177" t="s">
        <v>40</v>
      </c>
      <c r="E65" s="175" t="s">
        <v>103</v>
      </c>
      <c r="F65" s="176" t="s">
        <v>104</v>
      </c>
      <c r="G65" s="124" t="s">
        <v>34</v>
      </c>
      <c r="H65" s="114"/>
      <c r="I65" s="100"/>
      <c r="J65" s="101"/>
      <c r="K65" s="114"/>
      <c r="L65" s="100"/>
      <c r="M65" s="101"/>
      <c r="N65" s="114"/>
      <c r="O65" s="100"/>
      <c r="P65" s="101"/>
      <c r="Q65" s="114"/>
      <c r="R65" s="100"/>
      <c r="S65" s="101"/>
      <c r="T65" s="114"/>
      <c r="U65" s="100"/>
      <c r="V65" s="101"/>
      <c r="W65" s="114"/>
      <c r="X65" s="100"/>
      <c r="Y65" s="101"/>
      <c r="Z65" s="114"/>
      <c r="AA65" s="100"/>
      <c r="AB65" s="101"/>
      <c r="AC65" s="114"/>
      <c r="AD65" s="100"/>
      <c r="AE65" s="101"/>
      <c r="AF65" s="125">
        <v>500</v>
      </c>
      <c r="AG65" s="103"/>
      <c r="AH65" s="104">
        <v>0</v>
      </c>
      <c r="AI65" s="125">
        <v>500</v>
      </c>
      <c r="AJ65" s="103"/>
      <c r="AK65" s="104">
        <v>0</v>
      </c>
      <c r="AL65" s="125">
        <v>500</v>
      </c>
      <c r="AM65" s="103"/>
      <c r="AN65" s="104">
        <v>0</v>
      </c>
      <c r="AO65" s="125">
        <v>500</v>
      </c>
      <c r="AP65" s="103"/>
      <c r="AQ65" s="104">
        <v>0</v>
      </c>
      <c r="AR65" s="125">
        <v>500</v>
      </c>
      <c r="AS65" s="103"/>
      <c r="AT65" s="104">
        <v>0</v>
      </c>
      <c r="AU65" s="125">
        <v>500</v>
      </c>
      <c r="AV65" s="103"/>
      <c r="AW65" s="104">
        <v>0</v>
      </c>
      <c r="AX65" s="125">
        <v>500</v>
      </c>
      <c r="AY65" s="103"/>
      <c r="AZ65" s="104">
        <v>0</v>
      </c>
      <c r="BA65" s="125">
        <v>500</v>
      </c>
      <c r="BB65" s="103"/>
      <c r="BC65" s="104">
        <v>0</v>
      </c>
    </row>
    <row r="66" spans="1:55" s="2" customFormat="1" ht="15.75" x14ac:dyDescent="0.25">
      <c r="A66" s="1"/>
      <c r="B66" s="1"/>
      <c r="C66" s="19"/>
      <c r="D66" s="177"/>
      <c r="E66" s="175"/>
      <c r="F66" s="176"/>
      <c r="G66" s="124">
        <v>330</v>
      </c>
      <c r="H66" s="114"/>
      <c r="I66" s="100"/>
      <c r="J66" s="101"/>
      <c r="K66" s="114"/>
      <c r="L66" s="100"/>
      <c r="M66" s="101"/>
      <c r="N66" s="114"/>
      <c r="O66" s="100"/>
      <c r="P66" s="101"/>
      <c r="Q66" s="114"/>
      <c r="R66" s="100"/>
      <c r="S66" s="101"/>
      <c r="T66" s="114"/>
      <c r="U66" s="100"/>
      <c r="V66" s="101"/>
      <c r="W66" s="114"/>
      <c r="X66" s="100"/>
      <c r="Y66" s="101"/>
      <c r="Z66" s="114"/>
      <c r="AA66" s="100"/>
      <c r="AB66" s="101"/>
      <c r="AC66" s="114"/>
      <c r="AD66" s="100"/>
      <c r="AE66" s="101"/>
      <c r="AF66" s="125">
        <v>250</v>
      </c>
      <c r="AG66" s="103"/>
      <c r="AH66" s="104">
        <v>0</v>
      </c>
      <c r="AI66" s="125">
        <v>250</v>
      </c>
      <c r="AJ66" s="103"/>
      <c r="AK66" s="104">
        <v>0</v>
      </c>
      <c r="AL66" s="125">
        <v>250</v>
      </c>
      <c r="AM66" s="103"/>
      <c r="AN66" s="104">
        <v>0</v>
      </c>
      <c r="AO66" s="125">
        <v>250</v>
      </c>
      <c r="AP66" s="103"/>
      <c r="AQ66" s="104">
        <v>0</v>
      </c>
      <c r="AR66" s="125">
        <v>250</v>
      </c>
      <c r="AS66" s="103"/>
      <c r="AT66" s="104">
        <v>0</v>
      </c>
      <c r="AU66" s="125">
        <v>250</v>
      </c>
      <c r="AV66" s="103"/>
      <c r="AW66" s="104">
        <v>0</v>
      </c>
      <c r="AX66" s="125">
        <v>250</v>
      </c>
      <c r="AY66" s="103"/>
      <c r="AZ66" s="104">
        <v>0</v>
      </c>
      <c r="BA66" s="125">
        <v>250</v>
      </c>
      <c r="BB66" s="103"/>
      <c r="BC66" s="104">
        <v>0</v>
      </c>
    </row>
    <row r="67" spans="1:55" s="2" customFormat="1" ht="15.75" x14ac:dyDescent="0.25">
      <c r="A67" s="1"/>
      <c r="B67" s="1"/>
      <c r="C67" s="19"/>
      <c r="D67" s="177"/>
      <c r="E67" s="175"/>
      <c r="F67" s="176"/>
      <c r="G67" s="124">
        <v>220</v>
      </c>
      <c r="H67" s="114"/>
      <c r="I67" s="100"/>
      <c r="J67" s="101"/>
      <c r="K67" s="114"/>
      <c r="L67" s="100"/>
      <c r="M67" s="101"/>
      <c r="N67" s="114"/>
      <c r="O67" s="100"/>
      <c r="P67" s="101"/>
      <c r="Q67" s="114"/>
      <c r="R67" s="100"/>
      <c r="S67" s="101"/>
      <c r="T67" s="114"/>
      <c r="U67" s="100"/>
      <c r="V67" s="101"/>
      <c r="W67" s="114"/>
      <c r="X67" s="100"/>
      <c r="Y67" s="101"/>
      <c r="Z67" s="114"/>
      <c r="AA67" s="100"/>
      <c r="AB67" s="101"/>
      <c r="AC67" s="114"/>
      <c r="AD67" s="100"/>
      <c r="AE67" s="101"/>
      <c r="AF67" s="125">
        <v>210</v>
      </c>
      <c r="AG67" s="103"/>
      <c r="AH67" s="104">
        <v>0</v>
      </c>
      <c r="AI67" s="125">
        <v>210</v>
      </c>
      <c r="AJ67" s="103"/>
      <c r="AK67" s="104">
        <v>0</v>
      </c>
      <c r="AL67" s="125">
        <v>210</v>
      </c>
      <c r="AM67" s="103"/>
      <c r="AN67" s="104">
        <v>0</v>
      </c>
      <c r="AO67" s="125">
        <v>210</v>
      </c>
      <c r="AP67" s="103"/>
      <c r="AQ67" s="104">
        <v>0</v>
      </c>
      <c r="AR67" s="125">
        <v>210</v>
      </c>
      <c r="AS67" s="103"/>
      <c r="AT67" s="104">
        <v>0</v>
      </c>
      <c r="AU67" s="125">
        <v>210</v>
      </c>
      <c r="AV67" s="103"/>
      <c r="AW67" s="104">
        <v>0</v>
      </c>
      <c r="AX67" s="125">
        <v>210</v>
      </c>
      <c r="AY67" s="103"/>
      <c r="AZ67" s="104">
        <v>0</v>
      </c>
      <c r="BA67" s="125">
        <v>210</v>
      </c>
      <c r="BB67" s="103"/>
      <c r="BC67" s="104">
        <v>0</v>
      </c>
    </row>
    <row r="68" spans="1:55" s="2" customFormat="1" ht="15.75" x14ac:dyDescent="0.25">
      <c r="A68" s="1"/>
      <c r="B68" s="1"/>
      <c r="C68" s="19"/>
      <c r="D68" s="177"/>
      <c r="E68" s="175"/>
      <c r="F68" s="176"/>
      <c r="G68" s="124" t="s">
        <v>51</v>
      </c>
      <c r="H68" s="114"/>
      <c r="I68" s="100"/>
      <c r="J68" s="101"/>
      <c r="K68" s="114"/>
      <c r="L68" s="100"/>
      <c r="M68" s="101"/>
      <c r="N68" s="114"/>
      <c r="O68" s="100"/>
      <c r="P68" s="101"/>
      <c r="Q68" s="114"/>
      <c r="R68" s="100"/>
      <c r="S68" s="101"/>
      <c r="T68" s="114"/>
      <c r="U68" s="100"/>
      <c r="V68" s="101"/>
      <c r="W68" s="114"/>
      <c r="X68" s="100"/>
      <c r="Y68" s="101"/>
      <c r="Z68" s="114"/>
      <c r="AA68" s="100"/>
      <c r="AB68" s="101"/>
      <c r="AC68" s="114"/>
      <c r="AD68" s="100"/>
      <c r="AE68" s="101"/>
      <c r="AF68" s="125">
        <v>105</v>
      </c>
      <c r="AG68" s="103"/>
      <c r="AH68" s="104">
        <v>0</v>
      </c>
      <c r="AI68" s="125">
        <v>105</v>
      </c>
      <c r="AJ68" s="103"/>
      <c r="AK68" s="104">
        <v>0</v>
      </c>
      <c r="AL68" s="125">
        <v>105</v>
      </c>
      <c r="AM68" s="103"/>
      <c r="AN68" s="104">
        <v>0</v>
      </c>
      <c r="AO68" s="125">
        <v>105</v>
      </c>
      <c r="AP68" s="103"/>
      <c r="AQ68" s="104">
        <v>0</v>
      </c>
      <c r="AR68" s="125">
        <v>105</v>
      </c>
      <c r="AS68" s="103"/>
      <c r="AT68" s="104">
        <v>0</v>
      </c>
      <c r="AU68" s="125">
        <v>105</v>
      </c>
      <c r="AV68" s="103"/>
      <c r="AW68" s="104">
        <v>0</v>
      </c>
      <c r="AX68" s="125">
        <v>105</v>
      </c>
      <c r="AY68" s="103"/>
      <c r="AZ68" s="104">
        <v>0</v>
      </c>
      <c r="BA68" s="125">
        <v>105</v>
      </c>
      <c r="BB68" s="103"/>
      <c r="BC68" s="104">
        <v>0</v>
      </c>
    </row>
    <row r="69" spans="1:55" s="2" customFormat="1" ht="15.75" x14ac:dyDescent="0.25">
      <c r="A69" s="1"/>
      <c r="B69" s="1"/>
      <c r="C69" s="19"/>
      <c r="D69" s="177"/>
      <c r="E69" s="175"/>
      <c r="F69" s="176"/>
      <c r="G69" s="150">
        <v>35</v>
      </c>
      <c r="H69" s="114"/>
      <c r="I69" s="100"/>
      <c r="J69" s="101"/>
      <c r="K69" s="114"/>
      <c r="L69" s="100"/>
      <c r="M69" s="101"/>
      <c r="N69" s="114"/>
      <c r="O69" s="100"/>
      <c r="P69" s="101"/>
      <c r="Q69" s="114"/>
      <c r="R69" s="100"/>
      <c r="S69" s="101"/>
      <c r="T69" s="114"/>
      <c r="U69" s="100"/>
      <c r="V69" s="101"/>
      <c r="W69" s="114"/>
      <c r="X69" s="100"/>
      <c r="Y69" s="101"/>
      <c r="Z69" s="114"/>
      <c r="AA69" s="100"/>
      <c r="AB69" s="101"/>
      <c r="AC69" s="114"/>
      <c r="AD69" s="100"/>
      <c r="AE69" s="101"/>
      <c r="AF69" s="125">
        <v>75</v>
      </c>
      <c r="AG69" s="103">
        <v>4</v>
      </c>
      <c r="AH69" s="104">
        <v>300</v>
      </c>
      <c r="AI69" s="125">
        <v>75</v>
      </c>
      <c r="AJ69" s="103">
        <v>4</v>
      </c>
      <c r="AK69" s="104">
        <v>300</v>
      </c>
      <c r="AL69" s="125">
        <v>75</v>
      </c>
      <c r="AM69" s="103">
        <v>4</v>
      </c>
      <c r="AN69" s="104">
        <v>300</v>
      </c>
      <c r="AO69" s="125">
        <v>75</v>
      </c>
      <c r="AP69" s="103">
        <v>4</v>
      </c>
      <c r="AQ69" s="104">
        <v>300</v>
      </c>
      <c r="AR69" s="125">
        <v>75</v>
      </c>
      <c r="AS69" s="103">
        <v>4</v>
      </c>
      <c r="AT69" s="104">
        <f>AR69*AS69</f>
        <v>300</v>
      </c>
      <c r="AU69" s="125">
        <v>75</v>
      </c>
      <c r="AV69" s="103">
        <v>0</v>
      </c>
      <c r="AW69" s="104">
        <f>AU69*AV69</f>
        <v>0</v>
      </c>
      <c r="AX69" s="125">
        <v>75</v>
      </c>
      <c r="AY69" s="103">
        <v>0</v>
      </c>
      <c r="AZ69" s="104">
        <f>AX69*AY69</f>
        <v>0</v>
      </c>
      <c r="BA69" s="125">
        <v>75</v>
      </c>
      <c r="BB69" s="103">
        <f>AS69+AV69-AY69</f>
        <v>4</v>
      </c>
      <c r="BC69" s="104">
        <f>BA69*BB69</f>
        <v>300</v>
      </c>
    </row>
    <row r="70" spans="1:55" s="2" customFormat="1" ht="15.75" x14ac:dyDescent="0.25">
      <c r="A70" s="1"/>
      <c r="B70" s="1"/>
      <c r="C70" s="19"/>
      <c r="D70" s="177">
        <v>2</v>
      </c>
      <c r="E70" s="178" t="s">
        <v>105</v>
      </c>
      <c r="F70" s="176" t="s">
        <v>106</v>
      </c>
      <c r="G70" s="150">
        <v>1150</v>
      </c>
      <c r="H70" s="114"/>
      <c r="I70" s="100"/>
      <c r="J70" s="101"/>
      <c r="K70" s="114"/>
      <c r="L70" s="100"/>
      <c r="M70" s="101"/>
      <c r="N70" s="114"/>
      <c r="O70" s="100"/>
      <c r="P70" s="101"/>
      <c r="Q70" s="114"/>
      <c r="R70" s="100"/>
      <c r="S70" s="101"/>
      <c r="T70" s="114"/>
      <c r="U70" s="100"/>
      <c r="V70" s="101"/>
      <c r="W70" s="114"/>
      <c r="X70" s="100"/>
      <c r="Y70" s="101"/>
      <c r="Z70" s="114"/>
      <c r="AA70" s="100"/>
      <c r="AB70" s="101"/>
      <c r="AC70" s="114"/>
      <c r="AD70" s="100"/>
      <c r="AE70" s="101"/>
      <c r="AF70" s="125">
        <v>60</v>
      </c>
      <c r="AG70" s="103"/>
      <c r="AH70" s="104">
        <v>0</v>
      </c>
      <c r="AI70" s="125">
        <v>60</v>
      </c>
      <c r="AJ70" s="103"/>
      <c r="AK70" s="104">
        <v>0</v>
      </c>
      <c r="AL70" s="125">
        <v>60</v>
      </c>
      <c r="AM70" s="103"/>
      <c r="AN70" s="104">
        <v>0</v>
      </c>
      <c r="AO70" s="125">
        <v>60</v>
      </c>
      <c r="AP70" s="103"/>
      <c r="AQ70" s="104">
        <v>0</v>
      </c>
      <c r="AR70" s="125">
        <v>60</v>
      </c>
      <c r="AS70" s="103"/>
      <c r="AT70" s="104">
        <f t="shared" ref="AT70:AT118" si="12">AR70*AS70</f>
        <v>0</v>
      </c>
      <c r="AU70" s="125">
        <v>60</v>
      </c>
      <c r="AV70" s="103"/>
      <c r="AW70" s="104">
        <f t="shared" ref="AW70:AW118" si="13">AU70*AV70</f>
        <v>0</v>
      </c>
      <c r="AX70" s="125">
        <v>60</v>
      </c>
      <c r="AY70" s="103"/>
      <c r="AZ70" s="104">
        <f t="shared" ref="AZ70:AZ118" si="14">AX70*AY70</f>
        <v>0</v>
      </c>
      <c r="BA70" s="125">
        <v>60</v>
      </c>
      <c r="BB70" s="103">
        <f t="shared" ref="BB70:BB118" si="15">AS70+AV70-AY70</f>
        <v>0</v>
      </c>
      <c r="BC70" s="104">
        <f t="shared" ref="BC70:BC118" si="16">BA70*BB70</f>
        <v>0</v>
      </c>
    </row>
    <row r="71" spans="1:55" s="2" customFormat="1" ht="15.75" customHeight="1" x14ac:dyDescent="0.25">
      <c r="A71" s="1"/>
      <c r="B71" s="1"/>
      <c r="C71" s="19"/>
      <c r="D71" s="177"/>
      <c r="E71" s="178"/>
      <c r="F71" s="176"/>
      <c r="G71" s="150">
        <v>750</v>
      </c>
      <c r="H71" s="114"/>
      <c r="I71" s="100"/>
      <c r="J71" s="101"/>
      <c r="K71" s="114"/>
      <c r="L71" s="100"/>
      <c r="M71" s="101"/>
      <c r="N71" s="114"/>
      <c r="O71" s="100"/>
      <c r="P71" s="101"/>
      <c r="Q71" s="114"/>
      <c r="R71" s="100"/>
      <c r="S71" s="101"/>
      <c r="T71" s="114"/>
      <c r="U71" s="100"/>
      <c r="V71" s="101"/>
      <c r="W71" s="114"/>
      <c r="X71" s="100"/>
      <c r="Y71" s="101"/>
      <c r="Z71" s="114"/>
      <c r="AA71" s="100"/>
      <c r="AB71" s="101"/>
      <c r="AC71" s="114"/>
      <c r="AD71" s="100"/>
      <c r="AE71" s="101"/>
      <c r="AF71" s="125">
        <v>43</v>
      </c>
      <c r="AG71" s="103"/>
      <c r="AH71" s="104">
        <v>0</v>
      </c>
      <c r="AI71" s="125">
        <v>43</v>
      </c>
      <c r="AJ71" s="103"/>
      <c r="AK71" s="104">
        <v>0</v>
      </c>
      <c r="AL71" s="125">
        <v>43</v>
      </c>
      <c r="AM71" s="103"/>
      <c r="AN71" s="104">
        <v>0</v>
      </c>
      <c r="AO71" s="125">
        <v>43</v>
      </c>
      <c r="AP71" s="103"/>
      <c r="AQ71" s="104">
        <v>0</v>
      </c>
      <c r="AR71" s="125">
        <v>43</v>
      </c>
      <c r="AS71" s="103"/>
      <c r="AT71" s="104">
        <f t="shared" si="12"/>
        <v>0</v>
      </c>
      <c r="AU71" s="125">
        <v>43</v>
      </c>
      <c r="AV71" s="103"/>
      <c r="AW71" s="104">
        <f t="shared" si="13"/>
        <v>0</v>
      </c>
      <c r="AX71" s="125">
        <v>43</v>
      </c>
      <c r="AY71" s="103"/>
      <c r="AZ71" s="104">
        <f t="shared" si="14"/>
        <v>0</v>
      </c>
      <c r="BA71" s="125">
        <v>43</v>
      </c>
      <c r="BB71" s="103">
        <f t="shared" si="15"/>
        <v>0</v>
      </c>
      <c r="BC71" s="104">
        <f t="shared" si="16"/>
        <v>0</v>
      </c>
    </row>
    <row r="72" spans="1:55" s="2" customFormat="1" ht="15.75" x14ac:dyDescent="0.25">
      <c r="A72" s="1"/>
      <c r="B72" s="1"/>
      <c r="C72" s="19"/>
      <c r="D72" s="177"/>
      <c r="E72" s="178"/>
      <c r="F72" s="176"/>
      <c r="G72" s="150" t="s">
        <v>34</v>
      </c>
      <c r="H72" s="114"/>
      <c r="I72" s="100"/>
      <c r="J72" s="101"/>
      <c r="K72" s="114"/>
      <c r="L72" s="100"/>
      <c r="M72" s="101"/>
      <c r="N72" s="114"/>
      <c r="O72" s="100"/>
      <c r="P72" s="101"/>
      <c r="Q72" s="114"/>
      <c r="R72" s="100"/>
      <c r="S72" s="101"/>
      <c r="T72" s="114"/>
      <c r="U72" s="100"/>
      <c r="V72" s="101"/>
      <c r="W72" s="114"/>
      <c r="X72" s="100"/>
      <c r="Y72" s="101"/>
      <c r="Z72" s="114"/>
      <c r="AA72" s="100"/>
      <c r="AB72" s="101"/>
      <c r="AC72" s="114"/>
      <c r="AD72" s="100"/>
      <c r="AE72" s="101"/>
      <c r="AF72" s="125">
        <v>28</v>
      </c>
      <c r="AG72" s="103"/>
      <c r="AH72" s="104">
        <v>0</v>
      </c>
      <c r="AI72" s="125">
        <v>28</v>
      </c>
      <c r="AJ72" s="103"/>
      <c r="AK72" s="104">
        <v>0</v>
      </c>
      <c r="AL72" s="125">
        <v>28</v>
      </c>
      <c r="AM72" s="103"/>
      <c r="AN72" s="104">
        <v>0</v>
      </c>
      <c r="AO72" s="125">
        <v>28</v>
      </c>
      <c r="AP72" s="103"/>
      <c r="AQ72" s="104">
        <v>0</v>
      </c>
      <c r="AR72" s="125">
        <v>28</v>
      </c>
      <c r="AS72" s="103"/>
      <c r="AT72" s="104">
        <f t="shared" si="12"/>
        <v>0</v>
      </c>
      <c r="AU72" s="125">
        <v>28</v>
      </c>
      <c r="AV72" s="103"/>
      <c r="AW72" s="104">
        <f t="shared" si="13"/>
        <v>0</v>
      </c>
      <c r="AX72" s="125">
        <v>28</v>
      </c>
      <c r="AY72" s="103"/>
      <c r="AZ72" s="104">
        <f t="shared" si="14"/>
        <v>0</v>
      </c>
      <c r="BA72" s="125">
        <v>28</v>
      </c>
      <c r="BB72" s="103">
        <f t="shared" si="15"/>
        <v>0</v>
      </c>
      <c r="BC72" s="104">
        <f t="shared" si="16"/>
        <v>0</v>
      </c>
    </row>
    <row r="73" spans="1:55" s="2" customFormat="1" ht="15.75" x14ac:dyDescent="0.25">
      <c r="A73" s="1"/>
      <c r="B73" s="1"/>
      <c r="C73" s="19"/>
      <c r="D73" s="177"/>
      <c r="E73" s="178"/>
      <c r="F73" s="176"/>
      <c r="G73" s="150">
        <v>330</v>
      </c>
      <c r="H73" s="114"/>
      <c r="I73" s="100"/>
      <c r="J73" s="101"/>
      <c r="K73" s="114"/>
      <c r="L73" s="100"/>
      <c r="M73" s="101"/>
      <c r="N73" s="114"/>
      <c r="O73" s="100"/>
      <c r="P73" s="101"/>
      <c r="Q73" s="114"/>
      <c r="R73" s="100"/>
      <c r="S73" s="101"/>
      <c r="T73" s="114"/>
      <c r="U73" s="100"/>
      <c r="V73" s="101"/>
      <c r="W73" s="114"/>
      <c r="X73" s="100"/>
      <c r="Y73" s="101"/>
      <c r="Z73" s="114"/>
      <c r="AA73" s="100"/>
      <c r="AB73" s="101"/>
      <c r="AC73" s="114"/>
      <c r="AD73" s="100"/>
      <c r="AE73" s="101"/>
      <c r="AF73" s="125">
        <v>18</v>
      </c>
      <c r="AG73" s="103"/>
      <c r="AH73" s="104">
        <v>0</v>
      </c>
      <c r="AI73" s="125">
        <v>18</v>
      </c>
      <c r="AJ73" s="103"/>
      <c r="AK73" s="104">
        <v>0</v>
      </c>
      <c r="AL73" s="125">
        <v>18</v>
      </c>
      <c r="AM73" s="103"/>
      <c r="AN73" s="104">
        <v>0</v>
      </c>
      <c r="AO73" s="125">
        <v>18</v>
      </c>
      <c r="AP73" s="103"/>
      <c r="AQ73" s="104">
        <v>0</v>
      </c>
      <c r="AR73" s="125">
        <v>18</v>
      </c>
      <c r="AS73" s="103"/>
      <c r="AT73" s="104">
        <f t="shared" si="12"/>
        <v>0</v>
      </c>
      <c r="AU73" s="125">
        <v>18</v>
      </c>
      <c r="AV73" s="103"/>
      <c r="AW73" s="104">
        <f t="shared" si="13"/>
        <v>0</v>
      </c>
      <c r="AX73" s="125">
        <v>18</v>
      </c>
      <c r="AY73" s="103"/>
      <c r="AZ73" s="104">
        <f t="shared" si="14"/>
        <v>0</v>
      </c>
      <c r="BA73" s="125">
        <v>18</v>
      </c>
      <c r="BB73" s="103">
        <f t="shared" si="15"/>
        <v>0</v>
      </c>
      <c r="BC73" s="104">
        <f t="shared" si="16"/>
        <v>0</v>
      </c>
    </row>
    <row r="74" spans="1:55" s="2" customFormat="1" ht="15.75" x14ac:dyDescent="0.25">
      <c r="A74" s="1"/>
      <c r="B74" s="1"/>
      <c r="C74" s="19"/>
      <c r="D74" s="177"/>
      <c r="E74" s="178"/>
      <c r="F74" s="176"/>
      <c r="G74" s="150">
        <v>220</v>
      </c>
      <c r="H74" s="114"/>
      <c r="I74" s="100"/>
      <c r="J74" s="101"/>
      <c r="K74" s="114"/>
      <c r="L74" s="100"/>
      <c r="M74" s="101"/>
      <c r="N74" s="114"/>
      <c r="O74" s="100"/>
      <c r="P74" s="101"/>
      <c r="Q74" s="114"/>
      <c r="R74" s="100"/>
      <c r="S74" s="101"/>
      <c r="T74" s="114"/>
      <c r="U74" s="100"/>
      <c r="V74" s="101"/>
      <c r="W74" s="114"/>
      <c r="X74" s="100"/>
      <c r="Y74" s="101"/>
      <c r="Z74" s="114"/>
      <c r="AA74" s="100"/>
      <c r="AB74" s="101"/>
      <c r="AC74" s="114"/>
      <c r="AD74" s="100"/>
      <c r="AE74" s="101"/>
      <c r="AF74" s="125">
        <v>14</v>
      </c>
      <c r="AG74" s="103"/>
      <c r="AH74" s="104">
        <v>0</v>
      </c>
      <c r="AI74" s="125">
        <v>14</v>
      </c>
      <c r="AJ74" s="103"/>
      <c r="AK74" s="104">
        <v>0</v>
      </c>
      <c r="AL74" s="125">
        <v>14</v>
      </c>
      <c r="AM74" s="103"/>
      <c r="AN74" s="104">
        <v>0</v>
      </c>
      <c r="AO74" s="125">
        <v>14</v>
      </c>
      <c r="AP74" s="103"/>
      <c r="AQ74" s="104">
        <v>0</v>
      </c>
      <c r="AR74" s="125">
        <v>14</v>
      </c>
      <c r="AS74" s="103"/>
      <c r="AT74" s="104">
        <f t="shared" si="12"/>
        <v>0</v>
      </c>
      <c r="AU74" s="125">
        <v>14</v>
      </c>
      <c r="AV74" s="103"/>
      <c r="AW74" s="104">
        <f t="shared" si="13"/>
        <v>0</v>
      </c>
      <c r="AX74" s="125">
        <v>14</v>
      </c>
      <c r="AY74" s="103"/>
      <c r="AZ74" s="104">
        <f t="shared" si="14"/>
        <v>0</v>
      </c>
      <c r="BA74" s="125">
        <v>14</v>
      </c>
      <c r="BB74" s="103">
        <f t="shared" si="15"/>
        <v>0</v>
      </c>
      <c r="BC74" s="104">
        <f t="shared" si="16"/>
        <v>0</v>
      </c>
    </row>
    <row r="75" spans="1:55" s="2" customFormat="1" ht="15.75" x14ac:dyDescent="0.25">
      <c r="A75" s="1"/>
      <c r="B75" s="1"/>
      <c r="C75" s="19"/>
      <c r="D75" s="177"/>
      <c r="E75" s="178"/>
      <c r="F75" s="176"/>
      <c r="G75" s="150" t="s">
        <v>51</v>
      </c>
      <c r="H75" s="114"/>
      <c r="I75" s="100"/>
      <c r="J75" s="101"/>
      <c r="K75" s="114"/>
      <c r="L75" s="100"/>
      <c r="M75" s="101"/>
      <c r="N75" s="114"/>
      <c r="O75" s="100"/>
      <c r="P75" s="101"/>
      <c r="Q75" s="114"/>
      <c r="R75" s="100"/>
      <c r="S75" s="101"/>
      <c r="T75" s="114"/>
      <c r="U75" s="100"/>
      <c r="V75" s="101"/>
      <c r="W75" s="114"/>
      <c r="X75" s="100"/>
      <c r="Y75" s="101"/>
      <c r="Z75" s="114"/>
      <c r="AA75" s="100"/>
      <c r="AB75" s="101"/>
      <c r="AC75" s="114"/>
      <c r="AD75" s="100"/>
      <c r="AE75" s="101"/>
      <c r="AF75" s="125">
        <v>7.8</v>
      </c>
      <c r="AG75" s="103"/>
      <c r="AH75" s="104">
        <v>0</v>
      </c>
      <c r="AI75" s="125">
        <v>7.8</v>
      </c>
      <c r="AJ75" s="103"/>
      <c r="AK75" s="104">
        <v>0</v>
      </c>
      <c r="AL75" s="125">
        <v>7.8</v>
      </c>
      <c r="AM75" s="103"/>
      <c r="AN75" s="104">
        <v>0</v>
      </c>
      <c r="AO75" s="125">
        <v>7.8</v>
      </c>
      <c r="AP75" s="103"/>
      <c r="AQ75" s="104">
        <v>0</v>
      </c>
      <c r="AR75" s="125">
        <v>7.8</v>
      </c>
      <c r="AS75" s="103"/>
      <c r="AT75" s="104">
        <f t="shared" si="12"/>
        <v>0</v>
      </c>
      <c r="AU75" s="125">
        <v>7.8</v>
      </c>
      <c r="AV75" s="103"/>
      <c r="AW75" s="104">
        <f t="shared" si="13"/>
        <v>0</v>
      </c>
      <c r="AX75" s="125">
        <v>7.8</v>
      </c>
      <c r="AY75" s="103"/>
      <c r="AZ75" s="104">
        <f t="shared" si="14"/>
        <v>0</v>
      </c>
      <c r="BA75" s="125">
        <v>7.8</v>
      </c>
      <c r="BB75" s="103">
        <f t="shared" si="15"/>
        <v>0</v>
      </c>
      <c r="BC75" s="104">
        <f t="shared" si="16"/>
        <v>0</v>
      </c>
    </row>
    <row r="76" spans="1:55" s="2" customFormat="1" ht="15.75" x14ac:dyDescent="0.25">
      <c r="A76" s="1"/>
      <c r="B76" s="1"/>
      <c r="C76" s="19"/>
      <c r="D76" s="177"/>
      <c r="E76" s="178"/>
      <c r="F76" s="176"/>
      <c r="G76" s="150" t="s">
        <v>107</v>
      </c>
      <c r="H76" s="114"/>
      <c r="I76" s="100"/>
      <c r="J76" s="101"/>
      <c r="K76" s="114"/>
      <c r="L76" s="100"/>
      <c r="M76" s="101"/>
      <c r="N76" s="114"/>
      <c r="O76" s="100"/>
      <c r="P76" s="101"/>
      <c r="Q76" s="114"/>
      <c r="R76" s="100"/>
      <c r="S76" s="101"/>
      <c r="T76" s="114"/>
      <c r="U76" s="100"/>
      <c r="V76" s="101"/>
      <c r="W76" s="114"/>
      <c r="X76" s="100"/>
      <c r="Y76" s="101"/>
      <c r="Z76" s="114"/>
      <c r="AA76" s="100"/>
      <c r="AB76" s="101"/>
      <c r="AC76" s="114"/>
      <c r="AD76" s="100"/>
      <c r="AE76" s="101"/>
      <c r="AF76" s="125">
        <v>2.1</v>
      </c>
      <c r="AG76" s="103"/>
      <c r="AH76" s="104">
        <v>0</v>
      </c>
      <c r="AI76" s="125">
        <v>2.1</v>
      </c>
      <c r="AJ76" s="103"/>
      <c r="AK76" s="104">
        <v>0</v>
      </c>
      <c r="AL76" s="125">
        <v>2.1</v>
      </c>
      <c r="AM76" s="103"/>
      <c r="AN76" s="104">
        <v>0</v>
      </c>
      <c r="AO76" s="125">
        <v>2.1</v>
      </c>
      <c r="AP76" s="103"/>
      <c r="AQ76" s="104">
        <v>0</v>
      </c>
      <c r="AR76" s="125">
        <v>2.1</v>
      </c>
      <c r="AS76" s="103"/>
      <c r="AT76" s="104">
        <f t="shared" si="12"/>
        <v>0</v>
      </c>
      <c r="AU76" s="125">
        <v>2.1</v>
      </c>
      <c r="AV76" s="103"/>
      <c r="AW76" s="104">
        <f t="shared" si="13"/>
        <v>0</v>
      </c>
      <c r="AX76" s="125">
        <v>2.1</v>
      </c>
      <c r="AY76" s="103"/>
      <c r="AZ76" s="104">
        <f t="shared" si="14"/>
        <v>0</v>
      </c>
      <c r="BA76" s="125">
        <v>2.1</v>
      </c>
      <c r="BB76" s="103">
        <f t="shared" si="15"/>
        <v>0</v>
      </c>
      <c r="BC76" s="104">
        <f t="shared" si="16"/>
        <v>0</v>
      </c>
    </row>
    <row r="77" spans="1:55" s="2" customFormat="1" ht="15.75" x14ac:dyDescent="0.25">
      <c r="A77" s="1"/>
      <c r="B77" s="1"/>
      <c r="C77" s="19"/>
      <c r="D77" s="177"/>
      <c r="E77" s="178"/>
      <c r="F77" s="176"/>
      <c r="G77" s="150" t="s">
        <v>108</v>
      </c>
      <c r="H77" s="114"/>
      <c r="I77" s="100"/>
      <c r="J77" s="101"/>
      <c r="K77" s="114"/>
      <c r="L77" s="100"/>
      <c r="M77" s="101"/>
      <c r="N77" s="114"/>
      <c r="O77" s="100"/>
      <c r="P77" s="101"/>
      <c r="Q77" s="114"/>
      <c r="R77" s="100"/>
      <c r="S77" s="101"/>
      <c r="T77" s="114"/>
      <c r="U77" s="100"/>
      <c r="V77" s="101"/>
      <c r="W77" s="114"/>
      <c r="X77" s="100"/>
      <c r="Y77" s="101"/>
      <c r="Z77" s="114"/>
      <c r="AA77" s="100"/>
      <c r="AB77" s="101"/>
      <c r="AC77" s="114"/>
      <c r="AD77" s="100"/>
      <c r="AE77" s="101"/>
      <c r="AF77" s="125">
        <v>2.1</v>
      </c>
      <c r="AG77" s="103">
        <v>9</v>
      </c>
      <c r="AH77" s="104">
        <v>18.900000000000002</v>
      </c>
      <c r="AI77" s="125">
        <v>2.1</v>
      </c>
      <c r="AJ77" s="103">
        <v>9</v>
      </c>
      <c r="AK77" s="104">
        <v>18.900000000000002</v>
      </c>
      <c r="AL77" s="125">
        <v>2.1</v>
      </c>
      <c r="AM77" s="103">
        <v>9</v>
      </c>
      <c r="AN77" s="104">
        <v>18.900000000000002</v>
      </c>
      <c r="AO77" s="125">
        <v>2.1</v>
      </c>
      <c r="AP77" s="103">
        <v>9</v>
      </c>
      <c r="AQ77" s="104">
        <v>18.900000000000002</v>
      </c>
      <c r="AR77" s="125">
        <v>2.1</v>
      </c>
      <c r="AS77" s="103">
        <v>9</v>
      </c>
      <c r="AT77" s="104">
        <f t="shared" si="12"/>
        <v>18.900000000000002</v>
      </c>
      <c r="AU77" s="125">
        <v>2.1</v>
      </c>
      <c r="AV77" s="103">
        <v>0</v>
      </c>
      <c r="AW77" s="104">
        <f t="shared" si="13"/>
        <v>0</v>
      </c>
      <c r="AX77" s="125">
        <v>2.1</v>
      </c>
      <c r="AY77" s="103">
        <v>0</v>
      </c>
      <c r="AZ77" s="104">
        <f t="shared" si="14"/>
        <v>0</v>
      </c>
      <c r="BA77" s="125">
        <v>2.1</v>
      </c>
      <c r="BB77" s="103">
        <f t="shared" si="15"/>
        <v>9</v>
      </c>
      <c r="BC77" s="104">
        <f t="shared" si="16"/>
        <v>18.900000000000002</v>
      </c>
    </row>
    <row r="78" spans="1:55" s="2" customFormat="1" ht="15.75" x14ac:dyDescent="0.25">
      <c r="A78" s="1"/>
      <c r="B78" s="1"/>
      <c r="C78" s="19"/>
      <c r="D78" s="177"/>
      <c r="E78" s="178"/>
      <c r="F78" s="176"/>
      <c r="G78" s="150" t="s">
        <v>109</v>
      </c>
      <c r="H78" s="114"/>
      <c r="I78" s="100"/>
      <c r="J78" s="101"/>
      <c r="K78" s="114"/>
      <c r="L78" s="100"/>
      <c r="M78" s="101"/>
      <c r="N78" s="114"/>
      <c r="O78" s="100"/>
      <c r="P78" s="101"/>
      <c r="Q78" s="114"/>
      <c r="R78" s="100"/>
      <c r="S78" s="101"/>
      <c r="T78" s="114"/>
      <c r="U78" s="100"/>
      <c r="V78" s="101"/>
      <c r="W78" s="114"/>
      <c r="X78" s="100"/>
      <c r="Y78" s="101"/>
      <c r="Z78" s="114"/>
      <c r="AA78" s="100"/>
      <c r="AB78" s="101"/>
      <c r="AC78" s="114"/>
      <c r="AD78" s="100"/>
      <c r="AE78" s="101"/>
      <c r="AF78" s="125">
        <v>1</v>
      </c>
      <c r="AG78" s="103"/>
      <c r="AH78" s="104">
        <v>0</v>
      </c>
      <c r="AI78" s="125">
        <v>1</v>
      </c>
      <c r="AJ78" s="103"/>
      <c r="AK78" s="104">
        <v>0</v>
      </c>
      <c r="AL78" s="125">
        <v>1</v>
      </c>
      <c r="AM78" s="103"/>
      <c r="AN78" s="104">
        <v>0</v>
      </c>
      <c r="AO78" s="125">
        <v>1</v>
      </c>
      <c r="AP78" s="103"/>
      <c r="AQ78" s="104">
        <v>0</v>
      </c>
      <c r="AR78" s="125">
        <v>0</v>
      </c>
      <c r="AS78" s="103"/>
      <c r="AT78" s="104">
        <f t="shared" si="12"/>
        <v>0</v>
      </c>
      <c r="AU78" s="125">
        <v>0</v>
      </c>
      <c r="AV78" s="103"/>
      <c r="AW78" s="104">
        <f t="shared" si="13"/>
        <v>0</v>
      </c>
      <c r="AX78" s="125">
        <v>0</v>
      </c>
      <c r="AY78" s="103"/>
      <c r="AZ78" s="104">
        <f t="shared" si="14"/>
        <v>0</v>
      </c>
      <c r="BA78" s="125">
        <v>0</v>
      </c>
      <c r="BB78" s="103">
        <f>AS78+AV78-AY78</f>
        <v>0</v>
      </c>
      <c r="BC78" s="104">
        <f t="shared" si="16"/>
        <v>0</v>
      </c>
    </row>
    <row r="79" spans="1:55" s="2" customFormat="1" ht="15.75" x14ac:dyDescent="0.25">
      <c r="A79" s="1"/>
      <c r="B79" s="1"/>
      <c r="C79" s="19"/>
      <c r="D79" s="177"/>
      <c r="E79" s="178"/>
      <c r="F79" s="176"/>
      <c r="G79" s="150" t="s">
        <v>110</v>
      </c>
      <c r="H79" s="114"/>
      <c r="I79" s="100"/>
      <c r="J79" s="101"/>
      <c r="K79" s="114"/>
      <c r="L79" s="100"/>
      <c r="M79" s="101"/>
      <c r="N79" s="114"/>
      <c r="O79" s="100"/>
      <c r="P79" s="101"/>
      <c r="Q79" s="114"/>
      <c r="R79" s="100"/>
      <c r="S79" s="101"/>
      <c r="T79" s="114"/>
      <c r="U79" s="100"/>
      <c r="V79" s="101"/>
      <c r="W79" s="114"/>
      <c r="X79" s="100"/>
      <c r="Y79" s="101"/>
      <c r="Z79" s="114"/>
      <c r="AA79" s="100"/>
      <c r="AB79" s="101"/>
      <c r="AC79" s="114"/>
      <c r="AD79" s="100"/>
      <c r="AE79" s="101"/>
      <c r="AF79" s="125">
        <v>1</v>
      </c>
      <c r="AG79" s="103"/>
      <c r="AH79" s="104">
        <v>0</v>
      </c>
      <c r="AI79" s="125">
        <v>1</v>
      </c>
      <c r="AJ79" s="103"/>
      <c r="AK79" s="104">
        <v>0</v>
      </c>
      <c r="AL79" s="125">
        <v>1</v>
      </c>
      <c r="AM79" s="103"/>
      <c r="AN79" s="104">
        <v>0</v>
      </c>
      <c r="AO79" s="125">
        <v>1</v>
      </c>
      <c r="AP79" s="103"/>
      <c r="AQ79" s="104">
        <v>0</v>
      </c>
      <c r="AR79" s="125">
        <v>0</v>
      </c>
      <c r="AS79" s="103"/>
      <c r="AT79" s="104">
        <f t="shared" si="12"/>
        <v>0</v>
      </c>
      <c r="AU79" s="125">
        <v>0</v>
      </c>
      <c r="AV79" s="103"/>
      <c r="AW79" s="104">
        <f t="shared" si="13"/>
        <v>0</v>
      </c>
      <c r="AX79" s="125">
        <v>0</v>
      </c>
      <c r="AY79" s="103"/>
      <c r="AZ79" s="104">
        <f t="shared" si="14"/>
        <v>0</v>
      </c>
      <c r="BA79" s="125">
        <v>0</v>
      </c>
      <c r="BB79" s="103">
        <f t="shared" si="15"/>
        <v>0</v>
      </c>
      <c r="BC79" s="104">
        <f t="shared" si="16"/>
        <v>0</v>
      </c>
    </row>
    <row r="80" spans="1:55" s="2" customFormat="1" ht="15.75" x14ac:dyDescent="0.25">
      <c r="A80" s="1"/>
      <c r="B80" s="1"/>
      <c r="C80" s="19"/>
      <c r="D80" s="177"/>
      <c r="E80" s="178"/>
      <c r="F80" s="176"/>
      <c r="G80" s="150" t="s">
        <v>111</v>
      </c>
      <c r="H80" s="114"/>
      <c r="I80" s="100"/>
      <c r="J80" s="101"/>
      <c r="K80" s="114"/>
      <c r="L80" s="100"/>
      <c r="M80" s="101"/>
      <c r="N80" s="114"/>
      <c r="O80" s="100"/>
      <c r="P80" s="101"/>
      <c r="Q80" s="114"/>
      <c r="R80" s="100"/>
      <c r="S80" s="101"/>
      <c r="T80" s="114"/>
      <c r="U80" s="100"/>
      <c r="V80" s="101"/>
      <c r="W80" s="114"/>
      <c r="X80" s="100"/>
      <c r="Y80" s="101"/>
      <c r="Z80" s="114"/>
      <c r="AA80" s="100"/>
      <c r="AB80" s="101"/>
      <c r="AC80" s="114"/>
      <c r="AD80" s="100"/>
      <c r="AE80" s="101"/>
      <c r="AF80" s="125">
        <v>1</v>
      </c>
      <c r="AG80" s="103">
        <v>106</v>
      </c>
      <c r="AH80" s="104">
        <v>106</v>
      </c>
      <c r="AI80" s="125">
        <v>1</v>
      </c>
      <c r="AJ80" s="103">
        <v>106</v>
      </c>
      <c r="AK80" s="104">
        <v>106</v>
      </c>
      <c r="AL80" s="125">
        <v>1</v>
      </c>
      <c r="AM80" s="103">
        <v>106</v>
      </c>
      <c r="AN80" s="104">
        <v>106</v>
      </c>
      <c r="AO80" s="125">
        <v>1</v>
      </c>
      <c r="AP80" s="103">
        <v>106</v>
      </c>
      <c r="AQ80" s="104">
        <v>106</v>
      </c>
      <c r="AR80" s="125">
        <v>1</v>
      </c>
      <c r="AS80" s="103">
        <v>90</v>
      </c>
      <c r="AT80" s="104">
        <f t="shared" si="12"/>
        <v>90</v>
      </c>
      <c r="AU80" s="125">
        <v>1</v>
      </c>
      <c r="AV80" s="103">
        <v>5</v>
      </c>
      <c r="AW80" s="104">
        <f t="shared" si="13"/>
        <v>5</v>
      </c>
      <c r="AX80" s="125">
        <v>1</v>
      </c>
      <c r="AY80" s="103">
        <v>1</v>
      </c>
      <c r="AZ80" s="104">
        <f t="shared" si="14"/>
        <v>1</v>
      </c>
      <c r="BA80" s="125">
        <v>1</v>
      </c>
      <c r="BB80" s="103">
        <f t="shared" si="15"/>
        <v>94</v>
      </c>
      <c r="BC80" s="104">
        <f t="shared" si="16"/>
        <v>94</v>
      </c>
    </row>
    <row r="81" spans="1:55" s="2" customFormat="1" ht="15.75" x14ac:dyDescent="0.25">
      <c r="A81" s="1"/>
      <c r="B81" s="1"/>
      <c r="C81" s="19"/>
      <c r="D81" s="177">
        <v>3</v>
      </c>
      <c r="E81" s="178" t="s">
        <v>112</v>
      </c>
      <c r="F81" s="176" t="s">
        <v>113</v>
      </c>
      <c r="G81" s="150">
        <v>1150</v>
      </c>
      <c r="H81" s="114"/>
      <c r="I81" s="100"/>
      <c r="J81" s="101"/>
      <c r="K81" s="114"/>
      <c r="L81" s="100"/>
      <c r="M81" s="101"/>
      <c r="N81" s="114"/>
      <c r="O81" s="100"/>
      <c r="P81" s="101"/>
      <c r="Q81" s="114"/>
      <c r="R81" s="100"/>
      <c r="S81" s="101"/>
      <c r="T81" s="114"/>
      <c r="U81" s="100"/>
      <c r="V81" s="101"/>
      <c r="W81" s="114"/>
      <c r="X81" s="100"/>
      <c r="Y81" s="101"/>
      <c r="Z81" s="114"/>
      <c r="AA81" s="100"/>
      <c r="AB81" s="101"/>
      <c r="AC81" s="114"/>
      <c r="AD81" s="100"/>
      <c r="AE81" s="101"/>
      <c r="AF81" s="125">
        <v>180</v>
      </c>
      <c r="AG81" s="103"/>
      <c r="AH81" s="104">
        <v>0</v>
      </c>
      <c r="AI81" s="125">
        <v>180</v>
      </c>
      <c r="AJ81" s="103"/>
      <c r="AK81" s="104">
        <v>0</v>
      </c>
      <c r="AL81" s="125">
        <v>180</v>
      </c>
      <c r="AM81" s="103"/>
      <c r="AN81" s="104">
        <v>0</v>
      </c>
      <c r="AO81" s="125">
        <v>180</v>
      </c>
      <c r="AP81" s="103"/>
      <c r="AQ81" s="104">
        <v>0</v>
      </c>
      <c r="AR81" s="125">
        <v>180</v>
      </c>
      <c r="AS81" s="103"/>
      <c r="AT81" s="104">
        <f t="shared" si="12"/>
        <v>0</v>
      </c>
      <c r="AU81" s="125">
        <v>180</v>
      </c>
      <c r="AV81" s="103"/>
      <c r="AW81" s="104">
        <f t="shared" si="13"/>
        <v>0</v>
      </c>
      <c r="AX81" s="125">
        <v>180</v>
      </c>
      <c r="AY81" s="103"/>
      <c r="AZ81" s="104">
        <f t="shared" si="14"/>
        <v>0</v>
      </c>
      <c r="BA81" s="125">
        <v>180</v>
      </c>
      <c r="BB81" s="103">
        <f t="shared" si="15"/>
        <v>0</v>
      </c>
      <c r="BC81" s="104">
        <f t="shared" si="16"/>
        <v>0</v>
      </c>
    </row>
    <row r="82" spans="1:55" s="2" customFormat="1" ht="15.75" customHeight="1" x14ac:dyDescent="0.25">
      <c r="A82" s="1"/>
      <c r="B82" s="1"/>
      <c r="C82" s="19"/>
      <c r="D82" s="177"/>
      <c r="E82" s="178"/>
      <c r="F82" s="176"/>
      <c r="G82" s="150">
        <v>750</v>
      </c>
      <c r="H82" s="114"/>
      <c r="I82" s="100"/>
      <c r="J82" s="101"/>
      <c r="K82" s="114"/>
      <c r="L82" s="100"/>
      <c r="M82" s="101"/>
      <c r="N82" s="114"/>
      <c r="O82" s="100"/>
      <c r="P82" s="101"/>
      <c r="Q82" s="114"/>
      <c r="R82" s="100"/>
      <c r="S82" s="101"/>
      <c r="T82" s="114"/>
      <c r="U82" s="100"/>
      <c r="V82" s="101"/>
      <c r="W82" s="114"/>
      <c r="X82" s="100"/>
      <c r="Y82" s="101"/>
      <c r="Z82" s="114"/>
      <c r="AA82" s="100"/>
      <c r="AB82" s="101"/>
      <c r="AC82" s="114"/>
      <c r="AD82" s="100"/>
      <c r="AE82" s="101"/>
      <c r="AF82" s="125">
        <v>130</v>
      </c>
      <c r="AG82" s="103"/>
      <c r="AH82" s="104">
        <v>0</v>
      </c>
      <c r="AI82" s="125">
        <v>130</v>
      </c>
      <c r="AJ82" s="103"/>
      <c r="AK82" s="104">
        <v>0</v>
      </c>
      <c r="AL82" s="125">
        <v>130</v>
      </c>
      <c r="AM82" s="103"/>
      <c r="AN82" s="104">
        <v>0</v>
      </c>
      <c r="AO82" s="125">
        <v>130</v>
      </c>
      <c r="AP82" s="103"/>
      <c r="AQ82" s="104">
        <v>0</v>
      </c>
      <c r="AR82" s="125">
        <v>130</v>
      </c>
      <c r="AS82" s="103"/>
      <c r="AT82" s="104">
        <f t="shared" si="12"/>
        <v>0</v>
      </c>
      <c r="AU82" s="125">
        <v>130</v>
      </c>
      <c r="AV82" s="103"/>
      <c r="AW82" s="104">
        <f t="shared" si="13"/>
        <v>0</v>
      </c>
      <c r="AX82" s="125">
        <v>130</v>
      </c>
      <c r="AY82" s="103"/>
      <c r="AZ82" s="104">
        <f t="shared" si="14"/>
        <v>0</v>
      </c>
      <c r="BA82" s="125">
        <v>130</v>
      </c>
      <c r="BB82" s="103">
        <f t="shared" si="15"/>
        <v>0</v>
      </c>
      <c r="BC82" s="104">
        <f t="shared" si="16"/>
        <v>0</v>
      </c>
    </row>
    <row r="83" spans="1:55" s="2" customFormat="1" ht="15.75" x14ac:dyDescent="0.25">
      <c r="A83" s="1"/>
      <c r="B83" s="1"/>
      <c r="C83" s="19"/>
      <c r="D83" s="177"/>
      <c r="E83" s="178"/>
      <c r="F83" s="176"/>
      <c r="G83" s="150" t="s">
        <v>34</v>
      </c>
      <c r="H83" s="114"/>
      <c r="I83" s="100"/>
      <c r="J83" s="101"/>
      <c r="K83" s="114"/>
      <c r="L83" s="100"/>
      <c r="M83" s="101"/>
      <c r="N83" s="114"/>
      <c r="O83" s="100"/>
      <c r="P83" s="101"/>
      <c r="Q83" s="114"/>
      <c r="R83" s="100"/>
      <c r="S83" s="101"/>
      <c r="T83" s="114"/>
      <c r="U83" s="100"/>
      <c r="V83" s="101"/>
      <c r="W83" s="114"/>
      <c r="X83" s="100"/>
      <c r="Y83" s="101"/>
      <c r="Z83" s="114"/>
      <c r="AA83" s="100"/>
      <c r="AB83" s="101"/>
      <c r="AC83" s="114"/>
      <c r="AD83" s="100"/>
      <c r="AE83" s="101"/>
      <c r="AF83" s="125">
        <v>88</v>
      </c>
      <c r="AG83" s="103"/>
      <c r="AH83" s="104">
        <v>0</v>
      </c>
      <c r="AI83" s="125">
        <v>88</v>
      </c>
      <c r="AJ83" s="103"/>
      <c r="AK83" s="104">
        <v>0</v>
      </c>
      <c r="AL83" s="125">
        <v>88</v>
      </c>
      <c r="AM83" s="103"/>
      <c r="AN83" s="104">
        <v>0</v>
      </c>
      <c r="AO83" s="125">
        <v>88</v>
      </c>
      <c r="AP83" s="103"/>
      <c r="AQ83" s="104">
        <v>0</v>
      </c>
      <c r="AR83" s="125">
        <v>88</v>
      </c>
      <c r="AS83" s="103"/>
      <c r="AT83" s="104">
        <f t="shared" si="12"/>
        <v>0</v>
      </c>
      <c r="AU83" s="125">
        <v>88</v>
      </c>
      <c r="AV83" s="103"/>
      <c r="AW83" s="104">
        <f t="shared" si="13"/>
        <v>0</v>
      </c>
      <c r="AX83" s="125">
        <v>88</v>
      </c>
      <c r="AY83" s="103"/>
      <c r="AZ83" s="104">
        <f t="shared" si="14"/>
        <v>0</v>
      </c>
      <c r="BA83" s="125">
        <v>88</v>
      </c>
      <c r="BB83" s="103">
        <f t="shared" si="15"/>
        <v>0</v>
      </c>
      <c r="BC83" s="104">
        <f t="shared" si="16"/>
        <v>0</v>
      </c>
    </row>
    <row r="84" spans="1:55" s="2" customFormat="1" ht="15.75" x14ac:dyDescent="0.25">
      <c r="A84" s="1"/>
      <c r="B84" s="1"/>
      <c r="C84" s="19"/>
      <c r="D84" s="177"/>
      <c r="E84" s="178"/>
      <c r="F84" s="176"/>
      <c r="G84" s="150">
        <v>330</v>
      </c>
      <c r="H84" s="114"/>
      <c r="I84" s="100"/>
      <c r="J84" s="101"/>
      <c r="K84" s="114"/>
      <c r="L84" s="100"/>
      <c r="M84" s="101"/>
      <c r="N84" s="114"/>
      <c r="O84" s="100"/>
      <c r="P84" s="101"/>
      <c r="Q84" s="114"/>
      <c r="R84" s="100"/>
      <c r="S84" s="101"/>
      <c r="T84" s="114"/>
      <c r="U84" s="100"/>
      <c r="V84" s="101"/>
      <c r="W84" s="114"/>
      <c r="X84" s="100"/>
      <c r="Y84" s="101"/>
      <c r="Z84" s="114"/>
      <c r="AA84" s="100"/>
      <c r="AB84" s="101"/>
      <c r="AC84" s="114"/>
      <c r="AD84" s="100"/>
      <c r="AE84" s="101"/>
      <c r="AF84" s="125">
        <v>66</v>
      </c>
      <c r="AG84" s="103"/>
      <c r="AH84" s="104">
        <v>0</v>
      </c>
      <c r="AI84" s="125">
        <v>66</v>
      </c>
      <c r="AJ84" s="103"/>
      <c r="AK84" s="104">
        <v>0</v>
      </c>
      <c r="AL84" s="125">
        <v>66</v>
      </c>
      <c r="AM84" s="103"/>
      <c r="AN84" s="104">
        <v>0</v>
      </c>
      <c r="AO84" s="125">
        <v>66</v>
      </c>
      <c r="AP84" s="103"/>
      <c r="AQ84" s="104">
        <v>0</v>
      </c>
      <c r="AR84" s="125">
        <v>66</v>
      </c>
      <c r="AS84" s="103"/>
      <c r="AT84" s="104">
        <f t="shared" si="12"/>
        <v>0</v>
      </c>
      <c r="AU84" s="125">
        <v>66</v>
      </c>
      <c r="AV84" s="103"/>
      <c r="AW84" s="104">
        <f t="shared" si="13"/>
        <v>0</v>
      </c>
      <c r="AX84" s="125">
        <v>66</v>
      </c>
      <c r="AY84" s="103"/>
      <c r="AZ84" s="104">
        <f t="shared" si="14"/>
        <v>0</v>
      </c>
      <c r="BA84" s="125">
        <v>66</v>
      </c>
      <c r="BB84" s="103">
        <f t="shared" si="15"/>
        <v>0</v>
      </c>
      <c r="BC84" s="104">
        <f t="shared" si="16"/>
        <v>0</v>
      </c>
    </row>
    <row r="85" spans="1:55" s="2" customFormat="1" ht="15.75" x14ac:dyDescent="0.25">
      <c r="A85" s="1"/>
      <c r="B85" s="1"/>
      <c r="C85" s="19"/>
      <c r="D85" s="177"/>
      <c r="E85" s="178"/>
      <c r="F85" s="176"/>
      <c r="G85" s="150">
        <v>220</v>
      </c>
      <c r="H85" s="114"/>
      <c r="I85" s="100"/>
      <c r="J85" s="101"/>
      <c r="K85" s="114"/>
      <c r="L85" s="100"/>
      <c r="M85" s="101"/>
      <c r="N85" s="114"/>
      <c r="O85" s="100"/>
      <c r="P85" s="101"/>
      <c r="Q85" s="114"/>
      <c r="R85" s="100"/>
      <c r="S85" s="101"/>
      <c r="T85" s="114"/>
      <c r="U85" s="100"/>
      <c r="V85" s="101"/>
      <c r="W85" s="114"/>
      <c r="X85" s="100"/>
      <c r="Y85" s="101"/>
      <c r="Z85" s="114"/>
      <c r="AA85" s="100"/>
      <c r="AB85" s="101"/>
      <c r="AC85" s="114"/>
      <c r="AD85" s="100"/>
      <c r="AE85" s="101"/>
      <c r="AF85" s="125">
        <v>43</v>
      </c>
      <c r="AG85" s="103"/>
      <c r="AH85" s="104">
        <v>0</v>
      </c>
      <c r="AI85" s="125">
        <v>43</v>
      </c>
      <c r="AJ85" s="103"/>
      <c r="AK85" s="104">
        <v>0</v>
      </c>
      <c r="AL85" s="125">
        <v>43</v>
      </c>
      <c r="AM85" s="103"/>
      <c r="AN85" s="104">
        <v>0</v>
      </c>
      <c r="AO85" s="125">
        <v>43</v>
      </c>
      <c r="AP85" s="103"/>
      <c r="AQ85" s="104">
        <v>0</v>
      </c>
      <c r="AR85" s="125">
        <v>43</v>
      </c>
      <c r="AS85" s="103"/>
      <c r="AT85" s="104">
        <f t="shared" si="12"/>
        <v>0</v>
      </c>
      <c r="AU85" s="125">
        <v>43</v>
      </c>
      <c r="AV85" s="103"/>
      <c r="AW85" s="104">
        <f t="shared" si="13"/>
        <v>0</v>
      </c>
      <c r="AX85" s="125">
        <v>43</v>
      </c>
      <c r="AY85" s="103"/>
      <c r="AZ85" s="104">
        <f t="shared" si="14"/>
        <v>0</v>
      </c>
      <c r="BA85" s="125">
        <v>43</v>
      </c>
      <c r="BB85" s="103">
        <f t="shared" si="15"/>
        <v>0</v>
      </c>
      <c r="BC85" s="104">
        <f t="shared" si="16"/>
        <v>0</v>
      </c>
    </row>
    <row r="86" spans="1:55" s="2" customFormat="1" ht="15.75" x14ac:dyDescent="0.25">
      <c r="A86" s="1"/>
      <c r="B86" s="1"/>
      <c r="C86" s="19"/>
      <c r="D86" s="177"/>
      <c r="E86" s="178"/>
      <c r="F86" s="176"/>
      <c r="G86" s="150" t="s">
        <v>51</v>
      </c>
      <c r="H86" s="114"/>
      <c r="I86" s="100"/>
      <c r="J86" s="101"/>
      <c r="K86" s="114"/>
      <c r="L86" s="100"/>
      <c r="M86" s="101"/>
      <c r="N86" s="114"/>
      <c r="O86" s="100"/>
      <c r="P86" s="101"/>
      <c r="Q86" s="114"/>
      <c r="R86" s="100"/>
      <c r="S86" s="101"/>
      <c r="T86" s="114"/>
      <c r="U86" s="100"/>
      <c r="V86" s="101"/>
      <c r="W86" s="114"/>
      <c r="X86" s="100"/>
      <c r="Y86" s="101"/>
      <c r="Z86" s="114"/>
      <c r="AA86" s="100"/>
      <c r="AB86" s="101"/>
      <c r="AC86" s="114"/>
      <c r="AD86" s="100"/>
      <c r="AE86" s="101"/>
      <c r="AF86" s="125">
        <v>26</v>
      </c>
      <c r="AG86" s="103"/>
      <c r="AH86" s="104">
        <v>0</v>
      </c>
      <c r="AI86" s="125">
        <v>26</v>
      </c>
      <c r="AJ86" s="103"/>
      <c r="AK86" s="104">
        <v>0</v>
      </c>
      <c r="AL86" s="125">
        <v>26</v>
      </c>
      <c r="AM86" s="103"/>
      <c r="AN86" s="104">
        <v>0</v>
      </c>
      <c r="AO86" s="125">
        <v>26</v>
      </c>
      <c r="AP86" s="103"/>
      <c r="AQ86" s="104">
        <v>0</v>
      </c>
      <c r="AR86" s="125">
        <v>26</v>
      </c>
      <c r="AS86" s="103"/>
      <c r="AT86" s="104">
        <f t="shared" si="12"/>
        <v>0</v>
      </c>
      <c r="AU86" s="125">
        <v>26</v>
      </c>
      <c r="AV86" s="103"/>
      <c r="AW86" s="104">
        <f t="shared" si="13"/>
        <v>0</v>
      </c>
      <c r="AX86" s="125">
        <v>26</v>
      </c>
      <c r="AY86" s="103"/>
      <c r="AZ86" s="104">
        <f t="shared" si="14"/>
        <v>0</v>
      </c>
      <c r="BA86" s="125">
        <v>26</v>
      </c>
      <c r="BB86" s="103">
        <f t="shared" si="15"/>
        <v>0</v>
      </c>
      <c r="BC86" s="104">
        <f t="shared" si="16"/>
        <v>0</v>
      </c>
    </row>
    <row r="87" spans="1:55" s="2" customFormat="1" ht="15.75" x14ac:dyDescent="0.25">
      <c r="A87" s="1"/>
      <c r="B87" s="1"/>
      <c r="C87" s="19"/>
      <c r="D87" s="177"/>
      <c r="E87" s="178"/>
      <c r="F87" s="176"/>
      <c r="G87" s="150" t="s">
        <v>107</v>
      </c>
      <c r="H87" s="114"/>
      <c r="I87" s="100"/>
      <c r="J87" s="101"/>
      <c r="K87" s="114"/>
      <c r="L87" s="100"/>
      <c r="M87" s="101"/>
      <c r="N87" s="114"/>
      <c r="O87" s="100"/>
      <c r="P87" s="101"/>
      <c r="Q87" s="114"/>
      <c r="R87" s="100"/>
      <c r="S87" s="101"/>
      <c r="T87" s="114"/>
      <c r="U87" s="100"/>
      <c r="V87" s="101"/>
      <c r="W87" s="114"/>
      <c r="X87" s="100"/>
      <c r="Y87" s="101"/>
      <c r="Z87" s="114"/>
      <c r="AA87" s="100"/>
      <c r="AB87" s="101"/>
      <c r="AC87" s="114"/>
      <c r="AD87" s="100"/>
      <c r="AE87" s="101"/>
      <c r="AF87" s="125">
        <v>11</v>
      </c>
      <c r="AG87" s="103"/>
      <c r="AH87" s="104">
        <v>0</v>
      </c>
      <c r="AI87" s="125">
        <v>11</v>
      </c>
      <c r="AJ87" s="103"/>
      <c r="AK87" s="104">
        <v>0</v>
      </c>
      <c r="AL87" s="125">
        <v>11</v>
      </c>
      <c r="AM87" s="103"/>
      <c r="AN87" s="104">
        <v>0</v>
      </c>
      <c r="AO87" s="125">
        <v>11</v>
      </c>
      <c r="AP87" s="103"/>
      <c r="AQ87" s="104">
        <v>0</v>
      </c>
      <c r="AR87" s="125">
        <v>11</v>
      </c>
      <c r="AS87" s="103"/>
      <c r="AT87" s="104">
        <f t="shared" si="12"/>
        <v>0</v>
      </c>
      <c r="AU87" s="125">
        <v>11</v>
      </c>
      <c r="AV87" s="103"/>
      <c r="AW87" s="104">
        <f t="shared" si="13"/>
        <v>0</v>
      </c>
      <c r="AX87" s="125">
        <v>11</v>
      </c>
      <c r="AY87" s="103"/>
      <c r="AZ87" s="104">
        <f t="shared" si="14"/>
        <v>0</v>
      </c>
      <c r="BA87" s="125">
        <v>11</v>
      </c>
      <c r="BB87" s="103">
        <f t="shared" si="15"/>
        <v>0</v>
      </c>
      <c r="BC87" s="104">
        <f t="shared" si="16"/>
        <v>0</v>
      </c>
    </row>
    <row r="88" spans="1:55" s="2" customFormat="1" ht="15.75" x14ac:dyDescent="0.25">
      <c r="A88" s="1"/>
      <c r="B88" s="1"/>
      <c r="C88" s="19"/>
      <c r="D88" s="177"/>
      <c r="E88" s="178"/>
      <c r="F88" s="176"/>
      <c r="G88" s="150" t="s">
        <v>108</v>
      </c>
      <c r="H88" s="114"/>
      <c r="I88" s="100"/>
      <c r="J88" s="101"/>
      <c r="K88" s="114"/>
      <c r="L88" s="100"/>
      <c r="M88" s="101"/>
      <c r="N88" s="114"/>
      <c r="O88" s="100"/>
      <c r="P88" s="101"/>
      <c r="Q88" s="114"/>
      <c r="R88" s="100"/>
      <c r="S88" s="101"/>
      <c r="T88" s="114"/>
      <c r="U88" s="100"/>
      <c r="V88" s="101"/>
      <c r="W88" s="114"/>
      <c r="X88" s="100"/>
      <c r="Y88" s="101"/>
      <c r="Z88" s="114"/>
      <c r="AA88" s="100"/>
      <c r="AB88" s="101"/>
      <c r="AC88" s="114"/>
      <c r="AD88" s="100"/>
      <c r="AE88" s="101"/>
      <c r="AF88" s="125">
        <v>11</v>
      </c>
      <c r="AG88" s="103"/>
      <c r="AH88" s="104">
        <v>0</v>
      </c>
      <c r="AI88" s="125">
        <v>11</v>
      </c>
      <c r="AJ88" s="103"/>
      <c r="AK88" s="104">
        <v>0</v>
      </c>
      <c r="AL88" s="125">
        <v>11</v>
      </c>
      <c r="AM88" s="103"/>
      <c r="AN88" s="104">
        <v>0</v>
      </c>
      <c r="AO88" s="125">
        <v>11</v>
      </c>
      <c r="AP88" s="103"/>
      <c r="AQ88" s="104">
        <v>0</v>
      </c>
      <c r="AR88" s="125">
        <v>11</v>
      </c>
      <c r="AS88" s="103"/>
      <c r="AT88" s="104">
        <f t="shared" si="12"/>
        <v>0</v>
      </c>
      <c r="AU88" s="125">
        <v>11</v>
      </c>
      <c r="AV88" s="103"/>
      <c r="AW88" s="104">
        <f t="shared" si="13"/>
        <v>0</v>
      </c>
      <c r="AX88" s="125">
        <v>11</v>
      </c>
      <c r="AY88" s="103"/>
      <c r="AZ88" s="104">
        <f t="shared" si="14"/>
        <v>0</v>
      </c>
      <c r="BA88" s="125">
        <v>11</v>
      </c>
      <c r="BB88" s="103">
        <f t="shared" si="15"/>
        <v>0</v>
      </c>
      <c r="BC88" s="104">
        <f t="shared" si="16"/>
        <v>0</v>
      </c>
    </row>
    <row r="89" spans="1:55" s="2" customFormat="1" ht="15.75" x14ac:dyDescent="0.25">
      <c r="A89" s="1"/>
      <c r="B89" s="1"/>
      <c r="C89" s="19"/>
      <c r="D89" s="177"/>
      <c r="E89" s="178"/>
      <c r="F89" s="176"/>
      <c r="G89" s="150" t="s">
        <v>109</v>
      </c>
      <c r="H89" s="114"/>
      <c r="I89" s="100"/>
      <c r="J89" s="101"/>
      <c r="K89" s="114"/>
      <c r="L89" s="100"/>
      <c r="M89" s="101"/>
      <c r="N89" s="114"/>
      <c r="O89" s="100"/>
      <c r="P89" s="101"/>
      <c r="Q89" s="114"/>
      <c r="R89" s="100"/>
      <c r="S89" s="101"/>
      <c r="T89" s="114"/>
      <c r="U89" s="100"/>
      <c r="V89" s="101"/>
      <c r="W89" s="114"/>
      <c r="X89" s="100"/>
      <c r="Y89" s="101"/>
      <c r="Z89" s="114"/>
      <c r="AA89" s="100"/>
      <c r="AB89" s="101"/>
      <c r="AC89" s="114"/>
      <c r="AD89" s="100"/>
      <c r="AE89" s="101"/>
      <c r="AF89" s="125">
        <v>5.5</v>
      </c>
      <c r="AG89" s="103"/>
      <c r="AH89" s="104">
        <v>0</v>
      </c>
      <c r="AI89" s="125">
        <v>5.5</v>
      </c>
      <c r="AJ89" s="103"/>
      <c r="AK89" s="104">
        <v>0</v>
      </c>
      <c r="AL89" s="125">
        <v>5.5</v>
      </c>
      <c r="AM89" s="103"/>
      <c r="AN89" s="104">
        <v>0</v>
      </c>
      <c r="AO89" s="125">
        <v>5.5</v>
      </c>
      <c r="AP89" s="103"/>
      <c r="AQ89" s="104">
        <v>0</v>
      </c>
      <c r="AR89" s="125">
        <v>5.5</v>
      </c>
      <c r="AS89" s="103"/>
      <c r="AT89" s="104">
        <f t="shared" si="12"/>
        <v>0</v>
      </c>
      <c r="AU89" s="125">
        <v>5.5</v>
      </c>
      <c r="AV89" s="103"/>
      <c r="AW89" s="104">
        <f t="shared" si="13"/>
        <v>0</v>
      </c>
      <c r="AX89" s="125">
        <v>5.5</v>
      </c>
      <c r="AY89" s="103"/>
      <c r="AZ89" s="104">
        <f t="shared" si="14"/>
        <v>0</v>
      </c>
      <c r="BA89" s="125">
        <v>5.5</v>
      </c>
      <c r="BB89" s="103">
        <f t="shared" si="15"/>
        <v>0</v>
      </c>
      <c r="BC89" s="104">
        <f t="shared" si="16"/>
        <v>0</v>
      </c>
    </row>
    <row r="90" spans="1:55" s="2" customFormat="1" ht="15.75" x14ac:dyDescent="0.25">
      <c r="A90" s="1"/>
      <c r="B90" s="1"/>
      <c r="C90" s="19"/>
      <c r="D90" s="177"/>
      <c r="E90" s="178"/>
      <c r="F90" s="176"/>
      <c r="G90" s="150" t="s">
        <v>110</v>
      </c>
      <c r="H90" s="114"/>
      <c r="I90" s="100"/>
      <c r="J90" s="101"/>
      <c r="K90" s="114"/>
      <c r="L90" s="100"/>
      <c r="M90" s="101"/>
      <c r="N90" s="114"/>
      <c r="O90" s="100"/>
      <c r="P90" s="101"/>
      <c r="Q90" s="114"/>
      <c r="R90" s="100"/>
      <c r="S90" s="101"/>
      <c r="T90" s="114"/>
      <c r="U90" s="100"/>
      <c r="V90" s="101"/>
      <c r="W90" s="114"/>
      <c r="X90" s="100"/>
      <c r="Y90" s="101"/>
      <c r="Z90" s="114"/>
      <c r="AA90" s="100"/>
      <c r="AB90" s="101"/>
      <c r="AC90" s="114"/>
      <c r="AD90" s="100"/>
      <c r="AE90" s="101"/>
      <c r="AF90" s="125">
        <v>5.5</v>
      </c>
      <c r="AG90" s="103"/>
      <c r="AH90" s="104">
        <v>0</v>
      </c>
      <c r="AI90" s="125">
        <v>5.5</v>
      </c>
      <c r="AJ90" s="103"/>
      <c r="AK90" s="104">
        <v>0</v>
      </c>
      <c r="AL90" s="125">
        <v>5.5</v>
      </c>
      <c r="AM90" s="103"/>
      <c r="AN90" s="104">
        <v>0</v>
      </c>
      <c r="AO90" s="125">
        <v>5.5</v>
      </c>
      <c r="AP90" s="103"/>
      <c r="AQ90" s="104">
        <v>0</v>
      </c>
      <c r="AR90" s="125">
        <v>5.5</v>
      </c>
      <c r="AS90" s="103"/>
      <c r="AT90" s="104">
        <f t="shared" si="12"/>
        <v>0</v>
      </c>
      <c r="AU90" s="125">
        <v>5.5</v>
      </c>
      <c r="AV90" s="103"/>
      <c r="AW90" s="104">
        <f t="shared" si="13"/>
        <v>0</v>
      </c>
      <c r="AX90" s="125">
        <v>5.5</v>
      </c>
      <c r="AY90" s="103"/>
      <c r="AZ90" s="104">
        <f t="shared" si="14"/>
        <v>0</v>
      </c>
      <c r="BA90" s="125">
        <v>5.5</v>
      </c>
      <c r="BB90" s="103">
        <f t="shared" si="15"/>
        <v>0</v>
      </c>
      <c r="BC90" s="104">
        <f t="shared" si="16"/>
        <v>0</v>
      </c>
    </row>
    <row r="91" spans="1:55" s="2" customFormat="1" ht="15.75" x14ac:dyDescent="0.25">
      <c r="A91" s="1"/>
      <c r="B91" s="1"/>
      <c r="C91" s="19"/>
      <c r="D91" s="177"/>
      <c r="E91" s="178"/>
      <c r="F91" s="176"/>
      <c r="G91" s="150" t="s">
        <v>111</v>
      </c>
      <c r="H91" s="114"/>
      <c r="I91" s="100"/>
      <c r="J91" s="101"/>
      <c r="K91" s="114"/>
      <c r="L91" s="100"/>
      <c r="M91" s="101"/>
      <c r="N91" s="114"/>
      <c r="O91" s="100"/>
      <c r="P91" s="101"/>
      <c r="Q91" s="114"/>
      <c r="R91" s="100"/>
      <c r="S91" s="101"/>
      <c r="T91" s="114"/>
      <c r="U91" s="100"/>
      <c r="V91" s="101"/>
      <c r="W91" s="114"/>
      <c r="X91" s="100"/>
      <c r="Y91" s="101"/>
      <c r="Z91" s="114"/>
      <c r="AA91" s="100"/>
      <c r="AB91" s="101"/>
      <c r="AC91" s="114"/>
      <c r="AD91" s="100"/>
      <c r="AE91" s="101"/>
      <c r="AF91" s="125">
        <v>5.5</v>
      </c>
      <c r="AG91" s="103"/>
      <c r="AH91" s="104">
        <v>0</v>
      </c>
      <c r="AI91" s="125">
        <v>5.5</v>
      </c>
      <c r="AJ91" s="103"/>
      <c r="AK91" s="104">
        <v>0</v>
      </c>
      <c r="AL91" s="125">
        <v>5.5</v>
      </c>
      <c r="AM91" s="103"/>
      <c r="AN91" s="104">
        <v>0</v>
      </c>
      <c r="AO91" s="125">
        <v>5.5</v>
      </c>
      <c r="AP91" s="103"/>
      <c r="AQ91" s="104">
        <v>0</v>
      </c>
      <c r="AR91" s="125">
        <v>5.5</v>
      </c>
      <c r="AS91" s="103"/>
      <c r="AT91" s="104">
        <f t="shared" si="12"/>
        <v>0</v>
      </c>
      <c r="AU91" s="125">
        <v>5.5</v>
      </c>
      <c r="AV91" s="103"/>
      <c r="AW91" s="104">
        <f t="shared" si="13"/>
        <v>0</v>
      </c>
      <c r="AX91" s="125">
        <v>5.5</v>
      </c>
      <c r="AY91" s="103"/>
      <c r="AZ91" s="104">
        <f t="shared" si="14"/>
        <v>0</v>
      </c>
      <c r="BA91" s="125">
        <v>5.5</v>
      </c>
      <c r="BB91" s="103">
        <f t="shared" si="15"/>
        <v>0</v>
      </c>
      <c r="BC91" s="104">
        <f t="shared" si="16"/>
        <v>0</v>
      </c>
    </row>
    <row r="92" spans="1:55" s="2" customFormat="1" ht="15.75" x14ac:dyDescent="0.25">
      <c r="A92" s="1"/>
      <c r="B92" s="1"/>
      <c r="C92" s="19"/>
      <c r="D92" s="177" t="s">
        <v>134</v>
      </c>
      <c r="E92" s="178" t="s">
        <v>114</v>
      </c>
      <c r="F92" s="176" t="s">
        <v>113</v>
      </c>
      <c r="G92" s="150">
        <v>220</v>
      </c>
      <c r="H92" s="114"/>
      <c r="I92" s="100"/>
      <c r="J92" s="101"/>
      <c r="K92" s="114"/>
      <c r="L92" s="100"/>
      <c r="M92" s="101"/>
      <c r="N92" s="114"/>
      <c r="O92" s="100"/>
      <c r="P92" s="101"/>
      <c r="Q92" s="114"/>
      <c r="R92" s="100"/>
      <c r="S92" s="101"/>
      <c r="T92" s="114"/>
      <c r="U92" s="100"/>
      <c r="V92" s="101"/>
      <c r="W92" s="114"/>
      <c r="X92" s="100"/>
      <c r="Y92" s="101"/>
      <c r="Z92" s="114"/>
      <c r="AA92" s="100"/>
      <c r="AB92" s="101"/>
      <c r="AC92" s="114"/>
      <c r="AD92" s="100"/>
      <c r="AE92" s="101"/>
      <c r="AF92" s="125">
        <v>23</v>
      </c>
      <c r="AG92" s="103"/>
      <c r="AH92" s="104">
        <v>0</v>
      </c>
      <c r="AI92" s="125">
        <v>23</v>
      </c>
      <c r="AJ92" s="103"/>
      <c r="AK92" s="104">
        <v>0</v>
      </c>
      <c r="AL92" s="125">
        <v>23</v>
      </c>
      <c r="AM92" s="103"/>
      <c r="AN92" s="104">
        <v>0</v>
      </c>
      <c r="AO92" s="125">
        <v>23</v>
      </c>
      <c r="AP92" s="103"/>
      <c r="AQ92" s="104">
        <v>0</v>
      </c>
      <c r="AR92" s="125">
        <v>23</v>
      </c>
      <c r="AS92" s="103"/>
      <c r="AT92" s="104">
        <f t="shared" si="12"/>
        <v>0</v>
      </c>
      <c r="AU92" s="125">
        <v>23</v>
      </c>
      <c r="AV92" s="103"/>
      <c r="AW92" s="104">
        <f t="shared" si="13"/>
        <v>0</v>
      </c>
      <c r="AX92" s="125">
        <v>23</v>
      </c>
      <c r="AY92" s="103"/>
      <c r="AZ92" s="104">
        <f t="shared" si="14"/>
        <v>0</v>
      </c>
      <c r="BA92" s="125">
        <v>23</v>
      </c>
      <c r="BB92" s="103">
        <f t="shared" si="15"/>
        <v>0</v>
      </c>
      <c r="BC92" s="104">
        <f t="shared" si="16"/>
        <v>0</v>
      </c>
    </row>
    <row r="93" spans="1:55" s="2" customFormat="1" ht="15.75" customHeight="1" x14ac:dyDescent="0.25">
      <c r="A93" s="1"/>
      <c r="B93" s="1"/>
      <c r="C93" s="19"/>
      <c r="D93" s="177"/>
      <c r="E93" s="178"/>
      <c r="F93" s="176"/>
      <c r="G93" s="150" t="s">
        <v>51</v>
      </c>
      <c r="H93" s="114"/>
      <c r="I93" s="100"/>
      <c r="J93" s="101"/>
      <c r="K93" s="114"/>
      <c r="L93" s="100"/>
      <c r="M93" s="101"/>
      <c r="N93" s="114"/>
      <c r="O93" s="100"/>
      <c r="P93" s="101"/>
      <c r="Q93" s="114"/>
      <c r="R93" s="100"/>
      <c r="S93" s="101"/>
      <c r="T93" s="114"/>
      <c r="U93" s="100"/>
      <c r="V93" s="101"/>
      <c r="W93" s="114"/>
      <c r="X93" s="100"/>
      <c r="Y93" s="101"/>
      <c r="Z93" s="114"/>
      <c r="AA93" s="100"/>
      <c r="AB93" s="101"/>
      <c r="AC93" s="114"/>
      <c r="AD93" s="100"/>
      <c r="AE93" s="101"/>
      <c r="AF93" s="125">
        <v>14</v>
      </c>
      <c r="AG93" s="103"/>
      <c r="AH93" s="104">
        <v>0</v>
      </c>
      <c r="AI93" s="125">
        <v>14</v>
      </c>
      <c r="AJ93" s="103"/>
      <c r="AK93" s="104">
        <v>0</v>
      </c>
      <c r="AL93" s="125">
        <v>14</v>
      </c>
      <c r="AM93" s="103"/>
      <c r="AN93" s="104">
        <v>0</v>
      </c>
      <c r="AO93" s="125">
        <v>14</v>
      </c>
      <c r="AP93" s="103"/>
      <c r="AQ93" s="104">
        <v>0</v>
      </c>
      <c r="AR93" s="125">
        <v>14</v>
      </c>
      <c r="AS93" s="103"/>
      <c r="AT93" s="104">
        <f t="shared" si="12"/>
        <v>0</v>
      </c>
      <c r="AU93" s="125">
        <v>14</v>
      </c>
      <c r="AV93" s="103"/>
      <c r="AW93" s="104">
        <f t="shared" si="13"/>
        <v>0</v>
      </c>
      <c r="AX93" s="125">
        <v>14</v>
      </c>
      <c r="AY93" s="103"/>
      <c r="AZ93" s="104">
        <f t="shared" si="14"/>
        <v>0</v>
      </c>
      <c r="BA93" s="125">
        <v>14</v>
      </c>
      <c r="BB93" s="103">
        <f t="shared" si="15"/>
        <v>0</v>
      </c>
      <c r="BC93" s="104">
        <f t="shared" si="16"/>
        <v>0</v>
      </c>
    </row>
    <row r="94" spans="1:55" s="2" customFormat="1" ht="15.75" x14ac:dyDescent="0.25">
      <c r="A94" s="1"/>
      <c r="B94" s="1"/>
      <c r="C94" s="19"/>
      <c r="D94" s="177"/>
      <c r="E94" s="178"/>
      <c r="F94" s="176"/>
      <c r="G94" s="150" t="s">
        <v>107</v>
      </c>
      <c r="H94" s="114"/>
      <c r="I94" s="100"/>
      <c r="J94" s="101"/>
      <c r="K94" s="114"/>
      <c r="L94" s="100"/>
      <c r="M94" s="101"/>
      <c r="N94" s="114"/>
      <c r="O94" s="100"/>
      <c r="P94" s="101"/>
      <c r="Q94" s="114"/>
      <c r="R94" s="100"/>
      <c r="S94" s="101"/>
      <c r="T94" s="114"/>
      <c r="U94" s="100"/>
      <c r="V94" s="101"/>
      <c r="W94" s="114"/>
      <c r="X94" s="100"/>
      <c r="Y94" s="101"/>
      <c r="Z94" s="114"/>
      <c r="AA94" s="100"/>
      <c r="AB94" s="101"/>
      <c r="AC94" s="114"/>
      <c r="AD94" s="100"/>
      <c r="AE94" s="101"/>
      <c r="AF94" s="125">
        <v>6.4</v>
      </c>
      <c r="AG94" s="103"/>
      <c r="AH94" s="104">
        <v>0</v>
      </c>
      <c r="AI94" s="125">
        <v>6.4</v>
      </c>
      <c r="AJ94" s="103"/>
      <c r="AK94" s="104">
        <v>0</v>
      </c>
      <c r="AL94" s="125">
        <v>6.4</v>
      </c>
      <c r="AM94" s="103"/>
      <c r="AN94" s="104">
        <v>0</v>
      </c>
      <c r="AO94" s="125">
        <v>6.4</v>
      </c>
      <c r="AP94" s="103"/>
      <c r="AQ94" s="104">
        <v>0</v>
      </c>
      <c r="AR94" s="125">
        <v>6.4</v>
      </c>
      <c r="AS94" s="103"/>
      <c r="AT94" s="104">
        <f t="shared" si="12"/>
        <v>0</v>
      </c>
      <c r="AU94" s="125">
        <v>6.4</v>
      </c>
      <c r="AV94" s="103"/>
      <c r="AW94" s="104">
        <f t="shared" si="13"/>
        <v>0</v>
      </c>
      <c r="AX94" s="125">
        <v>6.4</v>
      </c>
      <c r="AY94" s="103"/>
      <c r="AZ94" s="104">
        <f t="shared" si="14"/>
        <v>0</v>
      </c>
      <c r="BA94" s="125">
        <v>6.4</v>
      </c>
      <c r="BB94" s="103">
        <f t="shared" si="15"/>
        <v>0</v>
      </c>
      <c r="BC94" s="104">
        <f t="shared" si="16"/>
        <v>0</v>
      </c>
    </row>
    <row r="95" spans="1:55" s="2" customFormat="1" ht="15.75" x14ac:dyDescent="0.25">
      <c r="A95" s="1"/>
      <c r="B95" s="1"/>
      <c r="C95" s="19"/>
      <c r="D95" s="177"/>
      <c r="E95" s="178"/>
      <c r="F95" s="176"/>
      <c r="G95" s="150" t="s">
        <v>108</v>
      </c>
      <c r="H95" s="114"/>
      <c r="I95" s="100"/>
      <c r="J95" s="101"/>
      <c r="K95" s="114"/>
      <c r="L95" s="100"/>
      <c r="M95" s="101"/>
      <c r="N95" s="114"/>
      <c r="O95" s="100"/>
      <c r="P95" s="101"/>
      <c r="Q95" s="114"/>
      <c r="R95" s="100"/>
      <c r="S95" s="101"/>
      <c r="T95" s="114"/>
      <c r="U95" s="100"/>
      <c r="V95" s="101"/>
      <c r="W95" s="114"/>
      <c r="X95" s="100"/>
      <c r="Y95" s="101"/>
      <c r="Z95" s="114"/>
      <c r="AA95" s="100"/>
      <c r="AB95" s="101"/>
      <c r="AC95" s="114"/>
      <c r="AD95" s="100"/>
      <c r="AE95" s="101"/>
      <c r="AF95" s="125">
        <v>6.4</v>
      </c>
      <c r="AG95" s="103">
        <v>17</v>
      </c>
      <c r="AH95" s="104">
        <v>108.80000000000001</v>
      </c>
      <c r="AI95" s="125">
        <v>6.4</v>
      </c>
      <c r="AJ95" s="103">
        <v>17</v>
      </c>
      <c r="AK95" s="104">
        <v>108.80000000000001</v>
      </c>
      <c r="AL95" s="125">
        <v>6.4</v>
      </c>
      <c r="AM95" s="103">
        <v>17</v>
      </c>
      <c r="AN95" s="104">
        <v>108.80000000000001</v>
      </c>
      <c r="AO95" s="125">
        <v>6.4</v>
      </c>
      <c r="AP95" s="103">
        <v>17</v>
      </c>
      <c r="AQ95" s="104">
        <v>108.80000000000001</v>
      </c>
      <c r="AR95" s="125">
        <v>6.4</v>
      </c>
      <c r="AS95" s="103">
        <v>14</v>
      </c>
      <c r="AT95" s="104">
        <f t="shared" si="12"/>
        <v>89.600000000000009</v>
      </c>
      <c r="AU95" s="125">
        <v>6.4</v>
      </c>
      <c r="AV95" s="103">
        <v>0</v>
      </c>
      <c r="AW95" s="104">
        <f t="shared" si="13"/>
        <v>0</v>
      </c>
      <c r="AX95" s="125">
        <v>6.4</v>
      </c>
      <c r="AY95" s="103">
        <v>0</v>
      </c>
      <c r="AZ95" s="104">
        <f t="shared" si="14"/>
        <v>0</v>
      </c>
      <c r="BA95" s="125">
        <v>6.4</v>
      </c>
      <c r="BB95" s="103">
        <f t="shared" si="15"/>
        <v>14</v>
      </c>
      <c r="BC95" s="104">
        <f t="shared" si="16"/>
        <v>89.600000000000009</v>
      </c>
    </row>
    <row r="96" spans="1:55" s="2" customFormat="1" ht="15.75" x14ac:dyDescent="0.25">
      <c r="A96" s="1"/>
      <c r="B96" s="1"/>
      <c r="C96" s="19"/>
      <c r="D96" s="177"/>
      <c r="E96" s="178"/>
      <c r="F96" s="176"/>
      <c r="G96" s="150" t="s">
        <v>109</v>
      </c>
      <c r="H96" s="114"/>
      <c r="I96" s="100"/>
      <c r="J96" s="101"/>
      <c r="K96" s="114"/>
      <c r="L96" s="100"/>
      <c r="M96" s="101"/>
      <c r="N96" s="114"/>
      <c r="O96" s="100"/>
      <c r="P96" s="101"/>
      <c r="Q96" s="114"/>
      <c r="R96" s="100"/>
      <c r="S96" s="101"/>
      <c r="T96" s="114"/>
      <c r="U96" s="100"/>
      <c r="V96" s="101"/>
      <c r="W96" s="114"/>
      <c r="X96" s="100"/>
      <c r="Y96" s="101"/>
      <c r="Z96" s="114"/>
      <c r="AA96" s="100"/>
      <c r="AB96" s="101"/>
      <c r="AC96" s="114"/>
      <c r="AD96" s="100"/>
      <c r="AE96" s="101"/>
      <c r="AF96" s="125">
        <v>3.1</v>
      </c>
      <c r="AG96" s="103"/>
      <c r="AH96" s="104">
        <v>0</v>
      </c>
      <c r="AI96" s="125">
        <v>3.1</v>
      </c>
      <c r="AJ96" s="103"/>
      <c r="AK96" s="104">
        <v>0</v>
      </c>
      <c r="AL96" s="125">
        <v>3.1</v>
      </c>
      <c r="AM96" s="103"/>
      <c r="AN96" s="104">
        <v>0</v>
      </c>
      <c r="AO96" s="125">
        <v>3.1</v>
      </c>
      <c r="AP96" s="103"/>
      <c r="AQ96" s="104">
        <v>0</v>
      </c>
      <c r="AR96" s="125">
        <v>3.1</v>
      </c>
      <c r="AS96" s="103"/>
      <c r="AT96" s="104">
        <f t="shared" si="12"/>
        <v>0</v>
      </c>
      <c r="AU96" s="125">
        <v>3.1</v>
      </c>
      <c r="AV96" s="103"/>
      <c r="AW96" s="104">
        <f t="shared" si="13"/>
        <v>0</v>
      </c>
      <c r="AX96" s="125">
        <v>3.1</v>
      </c>
      <c r="AY96" s="103"/>
      <c r="AZ96" s="104">
        <f t="shared" si="14"/>
        <v>0</v>
      </c>
      <c r="BA96" s="125">
        <v>3.1</v>
      </c>
      <c r="BB96" s="103">
        <f t="shared" si="15"/>
        <v>0</v>
      </c>
      <c r="BC96" s="104">
        <f t="shared" si="16"/>
        <v>0</v>
      </c>
    </row>
    <row r="97" spans="1:55" s="2" customFormat="1" ht="15.75" x14ac:dyDescent="0.25">
      <c r="A97" s="1"/>
      <c r="B97" s="1"/>
      <c r="C97" s="19"/>
      <c r="D97" s="177"/>
      <c r="E97" s="178"/>
      <c r="F97" s="176"/>
      <c r="G97" s="150" t="s">
        <v>110</v>
      </c>
      <c r="H97" s="114"/>
      <c r="I97" s="100"/>
      <c r="J97" s="101"/>
      <c r="K97" s="114"/>
      <c r="L97" s="100"/>
      <c r="M97" s="101"/>
      <c r="N97" s="114"/>
      <c r="O97" s="100"/>
      <c r="P97" s="101"/>
      <c r="Q97" s="114"/>
      <c r="R97" s="100"/>
      <c r="S97" s="101"/>
      <c r="T97" s="114"/>
      <c r="U97" s="100"/>
      <c r="V97" s="101"/>
      <c r="W97" s="114"/>
      <c r="X97" s="100"/>
      <c r="Y97" s="101"/>
      <c r="Z97" s="114"/>
      <c r="AA97" s="100"/>
      <c r="AB97" s="101"/>
      <c r="AC97" s="114"/>
      <c r="AD97" s="100"/>
      <c r="AE97" s="101"/>
      <c r="AF97" s="125">
        <v>3.1</v>
      </c>
      <c r="AG97" s="103"/>
      <c r="AH97" s="104">
        <v>0</v>
      </c>
      <c r="AI97" s="125">
        <v>3.1</v>
      </c>
      <c r="AJ97" s="103"/>
      <c r="AK97" s="104">
        <v>0</v>
      </c>
      <c r="AL97" s="125">
        <v>3.1</v>
      </c>
      <c r="AM97" s="103"/>
      <c r="AN97" s="104">
        <v>0</v>
      </c>
      <c r="AO97" s="125">
        <v>3.1</v>
      </c>
      <c r="AP97" s="103"/>
      <c r="AQ97" s="104">
        <v>0</v>
      </c>
      <c r="AR97" s="125">
        <v>3.1</v>
      </c>
      <c r="AS97" s="103"/>
      <c r="AT97" s="104">
        <f t="shared" si="12"/>
        <v>0</v>
      </c>
      <c r="AU97" s="125">
        <v>3.1</v>
      </c>
      <c r="AV97" s="103"/>
      <c r="AW97" s="104">
        <f t="shared" si="13"/>
        <v>0</v>
      </c>
      <c r="AX97" s="125">
        <v>3.1</v>
      </c>
      <c r="AY97" s="103"/>
      <c r="AZ97" s="104">
        <f t="shared" si="14"/>
        <v>0</v>
      </c>
      <c r="BA97" s="125">
        <v>3.1</v>
      </c>
      <c r="BB97" s="103">
        <f t="shared" si="15"/>
        <v>0</v>
      </c>
      <c r="BC97" s="104">
        <f t="shared" si="16"/>
        <v>0</v>
      </c>
    </row>
    <row r="98" spans="1:55" s="2" customFormat="1" ht="15.75" x14ac:dyDescent="0.25">
      <c r="A98" s="1"/>
      <c r="B98" s="1"/>
      <c r="C98" s="19"/>
      <c r="D98" s="177"/>
      <c r="E98" s="178"/>
      <c r="F98" s="176"/>
      <c r="G98" s="150" t="s">
        <v>111</v>
      </c>
      <c r="H98" s="114"/>
      <c r="I98" s="100"/>
      <c r="J98" s="101"/>
      <c r="K98" s="114"/>
      <c r="L98" s="100"/>
      <c r="M98" s="101"/>
      <c r="N98" s="114"/>
      <c r="O98" s="100"/>
      <c r="P98" s="101"/>
      <c r="Q98" s="114"/>
      <c r="R98" s="100"/>
      <c r="S98" s="101"/>
      <c r="T98" s="114"/>
      <c r="U98" s="100"/>
      <c r="V98" s="101"/>
      <c r="W98" s="114"/>
      <c r="X98" s="100"/>
      <c r="Y98" s="101"/>
      <c r="Z98" s="114"/>
      <c r="AA98" s="100"/>
      <c r="AB98" s="101"/>
      <c r="AC98" s="114"/>
      <c r="AD98" s="100"/>
      <c r="AE98" s="101"/>
      <c r="AF98" s="125">
        <v>3.1</v>
      </c>
      <c r="AG98" s="103">
        <v>176</v>
      </c>
      <c r="AH98" s="104">
        <v>545.6</v>
      </c>
      <c r="AI98" s="125">
        <v>3.1</v>
      </c>
      <c r="AJ98" s="103">
        <v>176</v>
      </c>
      <c r="AK98" s="104">
        <v>545.6</v>
      </c>
      <c r="AL98" s="125">
        <v>3.1</v>
      </c>
      <c r="AM98" s="103">
        <v>176</v>
      </c>
      <c r="AN98" s="104">
        <v>545.6</v>
      </c>
      <c r="AO98" s="125">
        <v>3.1</v>
      </c>
      <c r="AP98" s="103">
        <v>176</v>
      </c>
      <c r="AQ98" s="104">
        <v>545.6</v>
      </c>
      <c r="AR98" s="125">
        <v>3.1</v>
      </c>
      <c r="AS98" s="103">
        <v>126</v>
      </c>
      <c r="AT98" s="104">
        <f t="shared" si="12"/>
        <v>390.6</v>
      </c>
      <c r="AU98" s="125">
        <v>3.1</v>
      </c>
      <c r="AV98" s="103">
        <v>0</v>
      </c>
      <c r="AW98" s="104">
        <f t="shared" si="13"/>
        <v>0</v>
      </c>
      <c r="AX98" s="125">
        <v>3.1</v>
      </c>
      <c r="AY98" s="103">
        <v>0</v>
      </c>
      <c r="AZ98" s="104">
        <f t="shared" si="14"/>
        <v>0</v>
      </c>
      <c r="BA98" s="125">
        <v>3.1</v>
      </c>
      <c r="BB98" s="103">
        <f t="shared" si="15"/>
        <v>126</v>
      </c>
      <c r="BC98" s="104">
        <f t="shared" si="16"/>
        <v>390.6</v>
      </c>
    </row>
    <row r="99" spans="1:55" s="2" customFormat="1" ht="15.75" x14ac:dyDescent="0.25">
      <c r="A99" s="1"/>
      <c r="B99" s="1"/>
      <c r="C99" s="19"/>
      <c r="D99" s="177">
        <v>5</v>
      </c>
      <c r="E99" s="175" t="s">
        <v>115</v>
      </c>
      <c r="F99" s="176" t="s">
        <v>106</v>
      </c>
      <c r="G99" s="150" t="s">
        <v>34</v>
      </c>
      <c r="H99" s="114"/>
      <c r="I99" s="100"/>
      <c r="J99" s="101"/>
      <c r="K99" s="114"/>
      <c r="L99" s="100"/>
      <c r="M99" s="101"/>
      <c r="N99" s="114"/>
      <c r="O99" s="100"/>
      <c r="P99" s="101"/>
      <c r="Q99" s="114"/>
      <c r="R99" s="100"/>
      <c r="S99" s="101"/>
      <c r="T99" s="114"/>
      <c r="U99" s="100"/>
      <c r="V99" s="101"/>
      <c r="W99" s="114"/>
      <c r="X99" s="100"/>
      <c r="Y99" s="101"/>
      <c r="Z99" s="114"/>
      <c r="AA99" s="100"/>
      <c r="AB99" s="101"/>
      <c r="AC99" s="114"/>
      <c r="AD99" s="100"/>
      <c r="AE99" s="101"/>
      <c r="AF99" s="125">
        <v>35</v>
      </c>
      <c r="AG99" s="103"/>
      <c r="AH99" s="104">
        <v>0</v>
      </c>
      <c r="AI99" s="125">
        <v>35</v>
      </c>
      <c r="AJ99" s="103"/>
      <c r="AK99" s="104">
        <v>0</v>
      </c>
      <c r="AL99" s="125">
        <v>35</v>
      </c>
      <c r="AM99" s="103"/>
      <c r="AN99" s="104">
        <v>0</v>
      </c>
      <c r="AO99" s="125">
        <v>35</v>
      </c>
      <c r="AP99" s="103"/>
      <c r="AQ99" s="104">
        <v>0</v>
      </c>
      <c r="AR99" s="125">
        <v>35</v>
      </c>
      <c r="AS99" s="103"/>
      <c r="AT99" s="104">
        <f t="shared" si="12"/>
        <v>0</v>
      </c>
      <c r="AU99" s="125">
        <v>35</v>
      </c>
      <c r="AV99" s="103"/>
      <c r="AW99" s="104">
        <f t="shared" si="13"/>
        <v>0</v>
      </c>
      <c r="AX99" s="125">
        <v>35</v>
      </c>
      <c r="AY99" s="103"/>
      <c r="AZ99" s="104">
        <f t="shared" si="14"/>
        <v>0</v>
      </c>
      <c r="BA99" s="125">
        <v>35</v>
      </c>
      <c r="BB99" s="103">
        <f t="shared" si="15"/>
        <v>0</v>
      </c>
      <c r="BC99" s="104">
        <f t="shared" si="16"/>
        <v>0</v>
      </c>
    </row>
    <row r="100" spans="1:55" s="2" customFormat="1" ht="15.75" customHeight="1" x14ac:dyDescent="0.25">
      <c r="A100" s="1"/>
      <c r="B100" s="1"/>
      <c r="C100" s="19"/>
      <c r="D100" s="177"/>
      <c r="E100" s="175"/>
      <c r="F100" s="176"/>
      <c r="G100" s="150">
        <v>330</v>
      </c>
      <c r="H100" s="114"/>
      <c r="I100" s="100"/>
      <c r="J100" s="101"/>
      <c r="K100" s="114"/>
      <c r="L100" s="100"/>
      <c r="M100" s="101"/>
      <c r="N100" s="114"/>
      <c r="O100" s="100"/>
      <c r="P100" s="101"/>
      <c r="Q100" s="114"/>
      <c r="R100" s="100"/>
      <c r="S100" s="101"/>
      <c r="T100" s="114"/>
      <c r="U100" s="100"/>
      <c r="V100" s="101"/>
      <c r="W100" s="114"/>
      <c r="X100" s="100"/>
      <c r="Y100" s="101"/>
      <c r="Z100" s="114"/>
      <c r="AA100" s="100"/>
      <c r="AB100" s="101"/>
      <c r="AC100" s="114"/>
      <c r="AD100" s="100"/>
      <c r="AE100" s="101"/>
      <c r="AF100" s="125">
        <v>24</v>
      </c>
      <c r="AG100" s="103"/>
      <c r="AH100" s="104">
        <v>0</v>
      </c>
      <c r="AI100" s="125">
        <v>24</v>
      </c>
      <c r="AJ100" s="103"/>
      <c r="AK100" s="104">
        <v>0</v>
      </c>
      <c r="AL100" s="125">
        <v>24</v>
      </c>
      <c r="AM100" s="103"/>
      <c r="AN100" s="104">
        <v>0</v>
      </c>
      <c r="AO100" s="125">
        <v>24</v>
      </c>
      <c r="AP100" s="103"/>
      <c r="AQ100" s="104">
        <v>0</v>
      </c>
      <c r="AR100" s="125">
        <v>24</v>
      </c>
      <c r="AS100" s="103"/>
      <c r="AT100" s="104">
        <f t="shared" si="12"/>
        <v>0</v>
      </c>
      <c r="AU100" s="125">
        <v>24</v>
      </c>
      <c r="AV100" s="103"/>
      <c r="AW100" s="104">
        <f t="shared" si="13"/>
        <v>0</v>
      </c>
      <c r="AX100" s="125">
        <v>24</v>
      </c>
      <c r="AY100" s="103"/>
      <c r="AZ100" s="104">
        <f t="shared" si="14"/>
        <v>0</v>
      </c>
      <c r="BA100" s="125">
        <v>24</v>
      </c>
      <c r="BB100" s="103">
        <f t="shared" si="15"/>
        <v>0</v>
      </c>
      <c r="BC100" s="104">
        <f t="shared" si="16"/>
        <v>0</v>
      </c>
    </row>
    <row r="101" spans="1:55" s="2" customFormat="1" ht="15.75" x14ac:dyDescent="0.25">
      <c r="A101" s="1"/>
      <c r="B101" s="1"/>
      <c r="C101" s="19"/>
      <c r="D101" s="177"/>
      <c r="E101" s="175"/>
      <c r="F101" s="176"/>
      <c r="G101" s="150">
        <v>220</v>
      </c>
      <c r="H101" s="114"/>
      <c r="I101" s="100"/>
      <c r="J101" s="101"/>
      <c r="K101" s="114"/>
      <c r="L101" s="100"/>
      <c r="M101" s="101"/>
      <c r="N101" s="114"/>
      <c r="O101" s="100"/>
      <c r="P101" s="101"/>
      <c r="Q101" s="114"/>
      <c r="R101" s="100"/>
      <c r="S101" s="101"/>
      <c r="T101" s="114"/>
      <c r="U101" s="100"/>
      <c r="V101" s="101"/>
      <c r="W101" s="114"/>
      <c r="X101" s="100"/>
      <c r="Y101" s="101"/>
      <c r="Z101" s="114"/>
      <c r="AA101" s="100"/>
      <c r="AB101" s="101"/>
      <c r="AC101" s="114"/>
      <c r="AD101" s="100"/>
      <c r="AE101" s="101"/>
      <c r="AF101" s="125">
        <v>19</v>
      </c>
      <c r="AG101" s="103"/>
      <c r="AH101" s="104">
        <v>0</v>
      </c>
      <c r="AI101" s="125">
        <v>19</v>
      </c>
      <c r="AJ101" s="103"/>
      <c r="AK101" s="104">
        <v>0</v>
      </c>
      <c r="AL101" s="125">
        <v>19</v>
      </c>
      <c r="AM101" s="103"/>
      <c r="AN101" s="104">
        <v>0</v>
      </c>
      <c r="AO101" s="125">
        <v>19</v>
      </c>
      <c r="AP101" s="103"/>
      <c r="AQ101" s="104">
        <v>0</v>
      </c>
      <c r="AR101" s="125">
        <v>19</v>
      </c>
      <c r="AS101" s="103"/>
      <c r="AT101" s="104">
        <f t="shared" si="12"/>
        <v>0</v>
      </c>
      <c r="AU101" s="125">
        <v>19</v>
      </c>
      <c r="AV101" s="103"/>
      <c r="AW101" s="104">
        <f t="shared" si="13"/>
        <v>0</v>
      </c>
      <c r="AX101" s="125">
        <v>19</v>
      </c>
      <c r="AY101" s="103"/>
      <c r="AZ101" s="104">
        <f t="shared" si="14"/>
        <v>0</v>
      </c>
      <c r="BA101" s="125">
        <v>19</v>
      </c>
      <c r="BB101" s="103">
        <f t="shared" si="15"/>
        <v>0</v>
      </c>
      <c r="BC101" s="104">
        <f t="shared" si="16"/>
        <v>0</v>
      </c>
    </row>
    <row r="102" spans="1:55" s="2" customFormat="1" ht="15.75" x14ac:dyDescent="0.25">
      <c r="A102" s="1"/>
      <c r="B102" s="1"/>
      <c r="C102" s="19"/>
      <c r="D102" s="177"/>
      <c r="E102" s="175"/>
      <c r="F102" s="176"/>
      <c r="G102" s="150" t="s">
        <v>51</v>
      </c>
      <c r="H102" s="114"/>
      <c r="I102" s="100"/>
      <c r="J102" s="101"/>
      <c r="K102" s="114"/>
      <c r="L102" s="100"/>
      <c r="M102" s="101"/>
      <c r="N102" s="114"/>
      <c r="O102" s="100"/>
      <c r="P102" s="101"/>
      <c r="Q102" s="114"/>
      <c r="R102" s="100"/>
      <c r="S102" s="101"/>
      <c r="T102" s="114"/>
      <c r="U102" s="100"/>
      <c r="V102" s="101"/>
      <c r="W102" s="114"/>
      <c r="X102" s="100"/>
      <c r="Y102" s="101"/>
      <c r="Z102" s="114"/>
      <c r="AA102" s="100"/>
      <c r="AB102" s="101"/>
      <c r="AC102" s="114"/>
      <c r="AD102" s="100"/>
      <c r="AE102" s="101"/>
      <c r="AF102" s="125">
        <v>9.5</v>
      </c>
      <c r="AG102" s="103"/>
      <c r="AH102" s="104">
        <v>0</v>
      </c>
      <c r="AI102" s="125">
        <v>9.5</v>
      </c>
      <c r="AJ102" s="103"/>
      <c r="AK102" s="104">
        <v>0</v>
      </c>
      <c r="AL102" s="125">
        <v>9.5</v>
      </c>
      <c r="AM102" s="103"/>
      <c r="AN102" s="104">
        <v>0</v>
      </c>
      <c r="AO102" s="125">
        <v>9.5</v>
      </c>
      <c r="AP102" s="103"/>
      <c r="AQ102" s="104">
        <v>0</v>
      </c>
      <c r="AR102" s="125">
        <v>9.5</v>
      </c>
      <c r="AS102" s="103"/>
      <c r="AT102" s="104">
        <f t="shared" si="12"/>
        <v>0</v>
      </c>
      <c r="AU102" s="125">
        <v>9.5</v>
      </c>
      <c r="AV102" s="103"/>
      <c r="AW102" s="104">
        <f t="shared" si="13"/>
        <v>0</v>
      </c>
      <c r="AX102" s="125">
        <v>9.5</v>
      </c>
      <c r="AY102" s="103"/>
      <c r="AZ102" s="104">
        <f t="shared" si="14"/>
        <v>0</v>
      </c>
      <c r="BA102" s="125">
        <v>9.5</v>
      </c>
      <c r="BB102" s="103">
        <f t="shared" si="15"/>
        <v>0</v>
      </c>
      <c r="BC102" s="104">
        <f t="shared" si="16"/>
        <v>0</v>
      </c>
    </row>
    <row r="103" spans="1:55" ht="15.75" x14ac:dyDescent="0.25">
      <c r="C103" s="19"/>
      <c r="D103" s="177"/>
      <c r="E103" s="175"/>
      <c r="F103" s="176"/>
      <c r="G103" s="150">
        <v>35</v>
      </c>
      <c r="H103" s="114"/>
      <c r="I103" s="100"/>
      <c r="J103" s="101"/>
      <c r="K103" s="114"/>
      <c r="L103" s="100"/>
      <c r="M103" s="101"/>
      <c r="N103" s="114"/>
      <c r="O103" s="100"/>
      <c r="P103" s="101"/>
      <c r="Q103" s="114"/>
      <c r="R103" s="100"/>
      <c r="S103" s="101"/>
      <c r="T103" s="114"/>
      <c r="U103" s="100"/>
      <c r="V103" s="101"/>
      <c r="W103" s="114"/>
      <c r="X103" s="100"/>
      <c r="Y103" s="101"/>
      <c r="Z103" s="114"/>
      <c r="AA103" s="100"/>
      <c r="AB103" s="101"/>
      <c r="AC103" s="114"/>
      <c r="AD103" s="100"/>
      <c r="AE103" s="101"/>
      <c r="AF103" s="125">
        <v>4.7</v>
      </c>
      <c r="AG103" s="103"/>
      <c r="AH103" s="104">
        <v>0</v>
      </c>
      <c r="AI103" s="125">
        <v>4.7</v>
      </c>
      <c r="AJ103" s="103"/>
      <c r="AK103" s="104">
        <v>0</v>
      </c>
      <c r="AL103" s="125">
        <v>4.7</v>
      </c>
      <c r="AM103" s="103"/>
      <c r="AN103" s="104">
        <v>0</v>
      </c>
      <c r="AO103" s="125">
        <v>4.7</v>
      </c>
      <c r="AP103" s="103"/>
      <c r="AQ103" s="104">
        <v>0</v>
      </c>
      <c r="AR103" s="125">
        <v>4.7</v>
      </c>
      <c r="AS103" s="103">
        <v>40</v>
      </c>
      <c r="AT103" s="104">
        <f t="shared" si="12"/>
        <v>188</v>
      </c>
      <c r="AU103" s="125">
        <v>4.7</v>
      </c>
      <c r="AV103" s="103"/>
      <c r="AW103" s="104">
        <f t="shared" si="13"/>
        <v>0</v>
      </c>
      <c r="AX103" s="125">
        <v>4.7</v>
      </c>
      <c r="AY103" s="103"/>
      <c r="AZ103" s="104">
        <f t="shared" si="14"/>
        <v>0</v>
      </c>
      <c r="BA103" s="125">
        <v>4.7</v>
      </c>
      <c r="BB103" s="103">
        <f t="shared" si="15"/>
        <v>40</v>
      </c>
      <c r="BC103" s="104">
        <f t="shared" si="16"/>
        <v>188</v>
      </c>
    </row>
    <row r="104" spans="1:55" ht="15.75" x14ac:dyDescent="0.25">
      <c r="C104" s="19"/>
      <c r="D104" s="177" t="s">
        <v>135</v>
      </c>
      <c r="E104" s="178" t="s">
        <v>116</v>
      </c>
      <c r="F104" s="176" t="s">
        <v>106</v>
      </c>
      <c r="G104" s="124" t="s">
        <v>117</v>
      </c>
      <c r="H104" s="114"/>
      <c r="I104" s="100"/>
      <c r="J104" s="101"/>
      <c r="K104" s="114"/>
      <c r="L104" s="100"/>
      <c r="M104" s="101"/>
      <c r="N104" s="114"/>
      <c r="O104" s="100"/>
      <c r="P104" s="101"/>
      <c r="Q104" s="114"/>
      <c r="R104" s="100"/>
      <c r="S104" s="101"/>
      <c r="T104" s="114"/>
      <c r="U104" s="100"/>
      <c r="V104" s="101"/>
      <c r="W104" s="114"/>
      <c r="X104" s="100"/>
      <c r="Y104" s="101"/>
      <c r="Z104" s="114"/>
      <c r="AA104" s="100"/>
      <c r="AB104" s="101"/>
      <c r="AC104" s="114"/>
      <c r="AD104" s="100"/>
      <c r="AE104" s="101"/>
      <c r="AF104" s="125">
        <v>2.2999999999999998</v>
      </c>
      <c r="AG104" s="103"/>
      <c r="AH104" s="104">
        <v>0</v>
      </c>
      <c r="AI104" s="125">
        <v>2.2999999999999998</v>
      </c>
      <c r="AJ104" s="103"/>
      <c r="AK104" s="104">
        <v>0</v>
      </c>
      <c r="AL104" s="125">
        <v>2.2999999999999998</v>
      </c>
      <c r="AM104" s="103"/>
      <c r="AN104" s="104">
        <v>0</v>
      </c>
      <c r="AO104" s="125">
        <v>2.2999999999999998</v>
      </c>
      <c r="AP104" s="103"/>
      <c r="AQ104" s="104">
        <v>0</v>
      </c>
      <c r="AR104" s="125">
        <v>2.2999999999999998</v>
      </c>
      <c r="AS104" s="103"/>
      <c r="AT104" s="104">
        <f t="shared" si="12"/>
        <v>0</v>
      </c>
      <c r="AU104" s="125">
        <v>2.2999999999999998</v>
      </c>
      <c r="AV104" s="103"/>
      <c r="AW104" s="104">
        <f t="shared" si="13"/>
        <v>0</v>
      </c>
      <c r="AX104" s="125">
        <v>2.2999999999999998</v>
      </c>
      <c r="AY104" s="103"/>
      <c r="AZ104" s="104">
        <f t="shared" si="14"/>
        <v>0</v>
      </c>
      <c r="BA104" s="125">
        <v>2.2999999999999998</v>
      </c>
      <c r="BB104" s="103">
        <f t="shared" si="15"/>
        <v>0</v>
      </c>
      <c r="BC104" s="104">
        <f t="shared" si="16"/>
        <v>0</v>
      </c>
    </row>
    <row r="105" spans="1:55" ht="15.75" customHeight="1" x14ac:dyDescent="0.25">
      <c r="C105" s="19"/>
      <c r="D105" s="177"/>
      <c r="E105" s="178"/>
      <c r="F105" s="176"/>
      <c r="G105" s="124" t="s">
        <v>118</v>
      </c>
      <c r="H105" s="114"/>
      <c r="I105" s="100"/>
      <c r="J105" s="101"/>
      <c r="K105" s="114"/>
      <c r="L105" s="100"/>
      <c r="M105" s="101"/>
      <c r="N105" s="114"/>
      <c r="O105" s="100"/>
      <c r="P105" s="101"/>
      <c r="Q105" s="114"/>
      <c r="R105" s="100"/>
      <c r="S105" s="101"/>
      <c r="T105" s="114"/>
      <c r="U105" s="100"/>
      <c r="V105" s="101"/>
      <c r="W105" s="114"/>
      <c r="X105" s="100"/>
      <c r="Y105" s="101"/>
      <c r="Z105" s="114"/>
      <c r="AA105" s="100"/>
      <c r="AB105" s="101"/>
      <c r="AC105" s="114"/>
      <c r="AD105" s="100"/>
      <c r="AE105" s="101"/>
      <c r="AF105" s="125">
        <v>2.2999999999999998</v>
      </c>
      <c r="AG105" s="103"/>
      <c r="AH105" s="104">
        <v>0</v>
      </c>
      <c r="AI105" s="125">
        <v>2.2999999999999998</v>
      </c>
      <c r="AJ105" s="103"/>
      <c r="AK105" s="104">
        <v>0</v>
      </c>
      <c r="AL105" s="125">
        <v>2.2999999999999998</v>
      </c>
      <c r="AM105" s="103"/>
      <c r="AN105" s="104">
        <v>0</v>
      </c>
      <c r="AO105" s="125">
        <v>2.2999999999999998</v>
      </c>
      <c r="AP105" s="103"/>
      <c r="AQ105" s="104">
        <v>0</v>
      </c>
      <c r="AR105" s="125">
        <v>2.2999999999999998</v>
      </c>
      <c r="AS105" s="103"/>
      <c r="AT105" s="104">
        <f t="shared" si="12"/>
        <v>0</v>
      </c>
      <c r="AU105" s="125">
        <v>2.2999999999999998</v>
      </c>
      <c r="AV105" s="103"/>
      <c r="AW105" s="104">
        <f t="shared" si="13"/>
        <v>0</v>
      </c>
      <c r="AX105" s="125">
        <v>2.2999999999999998</v>
      </c>
      <c r="AY105" s="103"/>
      <c r="AZ105" s="104">
        <f t="shared" si="14"/>
        <v>0</v>
      </c>
      <c r="BA105" s="125">
        <v>2.2999999999999998</v>
      </c>
      <c r="BB105" s="103">
        <f t="shared" si="15"/>
        <v>0</v>
      </c>
      <c r="BC105" s="104">
        <f t="shared" si="16"/>
        <v>0</v>
      </c>
    </row>
    <row r="106" spans="1:55" ht="15.75" x14ac:dyDescent="0.25">
      <c r="C106" s="19"/>
      <c r="D106" s="177"/>
      <c r="E106" s="178"/>
      <c r="F106" s="176"/>
      <c r="G106" s="127" t="s">
        <v>119</v>
      </c>
      <c r="H106" s="114"/>
      <c r="I106" s="100"/>
      <c r="J106" s="101"/>
      <c r="K106" s="114"/>
      <c r="L106" s="100"/>
      <c r="M106" s="101"/>
      <c r="N106" s="114"/>
      <c r="O106" s="100"/>
      <c r="P106" s="101"/>
      <c r="Q106" s="114"/>
      <c r="R106" s="100"/>
      <c r="S106" s="101"/>
      <c r="T106" s="114"/>
      <c r="U106" s="100"/>
      <c r="V106" s="101"/>
      <c r="W106" s="114"/>
      <c r="X106" s="100"/>
      <c r="Y106" s="101"/>
      <c r="Z106" s="114"/>
      <c r="AA106" s="100"/>
      <c r="AB106" s="101"/>
      <c r="AC106" s="114"/>
      <c r="AD106" s="100"/>
      <c r="AE106" s="101"/>
      <c r="AF106" s="125">
        <v>2.2999999999999998</v>
      </c>
      <c r="AG106" s="103">
        <v>135</v>
      </c>
      <c r="AH106" s="104">
        <v>310.5</v>
      </c>
      <c r="AI106" s="125">
        <v>2.2999999999999998</v>
      </c>
      <c r="AJ106" s="103">
        <v>135</v>
      </c>
      <c r="AK106" s="104">
        <v>310.5</v>
      </c>
      <c r="AL106" s="125">
        <v>2.2999999999999998</v>
      </c>
      <c r="AM106" s="103">
        <v>135</v>
      </c>
      <c r="AN106" s="104">
        <v>310.5</v>
      </c>
      <c r="AO106" s="125">
        <v>2.2999999999999998</v>
      </c>
      <c r="AP106" s="103">
        <v>135</v>
      </c>
      <c r="AQ106" s="104">
        <v>310.5</v>
      </c>
      <c r="AR106" s="125">
        <v>2.2999999999999998</v>
      </c>
      <c r="AS106" s="103">
        <v>125</v>
      </c>
      <c r="AT106" s="104">
        <f t="shared" si="12"/>
        <v>287.5</v>
      </c>
      <c r="AU106" s="125">
        <v>2.2999999999999998</v>
      </c>
      <c r="AV106" s="103">
        <v>0</v>
      </c>
      <c r="AW106" s="104">
        <f t="shared" si="13"/>
        <v>0</v>
      </c>
      <c r="AX106" s="125">
        <v>2.2999999999999998</v>
      </c>
      <c r="AY106" s="103">
        <v>0</v>
      </c>
      <c r="AZ106" s="104">
        <f t="shared" si="14"/>
        <v>0</v>
      </c>
      <c r="BA106" s="125">
        <v>2.2999999999999998</v>
      </c>
      <c r="BB106" s="103">
        <f t="shared" si="15"/>
        <v>125</v>
      </c>
      <c r="BC106" s="104">
        <f t="shared" si="16"/>
        <v>287.5</v>
      </c>
    </row>
    <row r="107" spans="1:55" ht="63" x14ac:dyDescent="0.25">
      <c r="C107" s="19"/>
      <c r="D107" s="150">
        <v>7</v>
      </c>
      <c r="E107" s="152" t="s">
        <v>120</v>
      </c>
      <c r="F107" s="151" t="s">
        <v>106</v>
      </c>
      <c r="G107" s="130" t="s">
        <v>119</v>
      </c>
      <c r="H107" s="114"/>
      <c r="I107" s="100"/>
      <c r="J107" s="101"/>
      <c r="K107" s="114"/>
      <c r="L107" s="100"/>
      <c r="M107" s="101"/>
      <c r="N107" s="114"/>
      <c r="O107" s="100"/>
      <c r="P107" s="101"/>
      <c r="Q107" s="114"/>
      <c r="R107" s="100"/>
      <c r="S107" s="101"/>
      <c r="T107" s="114"/>
      <c r="U107" s="100"/>
      <c r="V107" s="101"/>
      <c r="W107" s="114"/>
      <c r="X107" s="100"/>
      <c r="Y107" s="101"/>
      <c r="Z107" s="114"/>
      <c r="AA107" s="100"/>
      <c r="AB107" s="101"/>
      <c r="AC107" s="114"/>
      <c r="AD107" s="100"/>
      <c r="AE107" s="101"/>
      <c r="AF107" s="125">
        <v>26</v>
      </c>
      <c r="AG107" s="103"/>
      <c r="AH107" s="104">
        <v>0</v>
      </c>
      <c r="AI107" s="125">
        <v>26</v>
      </c>
      <c r="AJ107" s="103"/>
      <c r="AK107" s="104">
        <v>0</v>
      </c>
      <c r="AL107" s="125">
        <v>26</v>
      </c>
      <c r="AM107" s="103"/>
      <c r="AN107" s="104">
        <v>0</v>
      </c>
      <c r="AO107" s="125">
        <v>26</v>
      </c>
      <c r="AP107" s="103"/>
      <c r="AQ107" s="104">
        <v>0</v>
      </c>
      <c r="AR107" s="125">
        <v>26</v>
      </c>
      <c r="AS107" s="103"/>
      <c r="AT107" s="104">
        <f t="shared" si="12"/>
        <v>0</v>
      </c>
      <c r="AU107" s="125">
        <v>26</v>
      </c>
      <c r="AV107" s="103"/>
      <c r="AW107" s="104">
        <f t="shared" si="13"/>
        <v>0</v>
      </c>
      <c r="AX107" s="125">
        <v>26</v>
      </c>
      <c r="AY107" s="103"/>
      <c r="AZ107" s="104">
        <f t="shared" si="14"/>
        <v>0</v>
      </c>
      <c r="BA107" s="125">
        <v>26</v>
      </c>
      <c r="BB107" s="103">
        <f t="shared" si="15"/>
        <v>0</v>
      </c>
      <c r="BC107" s="104">
        <f t="shared" si="16"/>
        <v>0</v>
      </c>
    </row>
    <row r="108" spans="1:55" ht="31.5" x14ac:dyDescent="0.25">
      <c r="C108" s="19"/>
      <c r="D108" s="150">
        <v>8</v>
      </c>
      <c r="E108" s="152" t="s">
        <v>121</v>
      </c>
      <c r="F108" s="151" t="s">
        <v>106</v>
      </c>
      <c r="G108" s="130" t="s">
        <v>119</v>
      </c>
      <c r="H108" s="114"/>
      <c r="I108" s="100"/>
      <c r="J108" s="101"/>
      <c r="K108" s="114"/>
      <c r="L108" s="100"/>
      <c r="M108" s="101"/>
      <c r="N108" s="114"/>
      <c r="O108" s="100"/>
      <c r="P108" s="101"/>
      <c r="Q108" s="114"/>
      <c r="R108" s="100"/>
      <c r="S108" s="101"/>
      <c r="T108" s="114"/>
      <c r="U108" s="100"/>
      <c r="V108" s="101"/>
      <c r="W108" s="114"/>
      <c r="X108" s="100"/>
      <c r="Y108" s="101"/>
      <c r="Z108" s="114"/>
      <c r="AA108" s="100"/>
      <c r="AB108" s="101"/>
      <c r="AC108" s="114"/>
      <c r="AD108" s="100"/>
      <c r="AE108" s="101"/>
      <c r="AF108" s="125">
        <v>48</v>
      </c>
      <c r="AG108" s="103"/>
      <c r="AH108" s="104">
        <v>0</v>
      </c>
      <c r="AI108" s="125">
        <v>48</v>
      </c>
      <c r="AJ108" s="103"/>
      <c r="AK108" s="104">
        <v>0</v>
      </c>
      <c r="AL108" s="125">
        <v>48</v>
      </c>
      <c r="AM108" s="103"/>
      <c r="AN108" s="104">
        <v>0</v>
      </c>
      <c r="AO108" s="125">
        <v>48</v>
      </c>
      <c r="AP108" s="103"/>
      <c r="AQ108" s="104">
        <v>0</v>
      </c>
      <c r="AR108" s="125">
        <v>48</v>
      </c>
      <c r="AS108" s="103"/>
      <c r="AT108" s="104">
        <f t="shared" si="12"/>
        <v>0</v>
      </c>
      <c r="AU108" s="125">
        <v>48</v>
      </c>
      <c r="AV108" s="103"/>
      <c r="AW108" s="104">
        <f t="shared" si="13"/>
        <v>0</v>
      </c>
      <c r="AX108" s="125">
        <v>48</v>
      </c>
      <c r="AY108" s="103"/>
      <c r="AZ108" s="104">
        <f t="shared" si="14"/>
        <v>0</v>
      </c>
      <c r="BA108" s="125">
        <v>48</v>
      </c>
      <c r="BB108" s="103">
        <f t="shared" si="15"/>
        <v>0</v>
      </c>
      <c r="BC108" s="104">
        <f t="shared" si="16"/>
        <v>0</v>
      </c>
    </row>
    <row r="109" spans="1:55" ht="15.75" x14ac:dyDescent="0.25">
      <c r="C109" s="19"/>
      <c r="D109" s="177">
        <v>9</v>
      </c>
      <c r="E109" s="178" t="s">
        <v>122</v>
      </c>
      <c r="F109" s="176" t="s">
        <v>123</v>
      </c>
      <c r="G109" s="150" t="s">
        <v>51</v>
      </c>
      <c r="H109" s="114"/>
      <c r="I109" s="100"/>
      <c r="J109" s="101"/>
      <c r="K109" s="114"/>
      <c r="L109" s="100"/>
      <c r="M109" s="101"/>
      <c r="N109" s="114"/>
      <c r="O109" s="100"/>
      <c r="P109" s="101"/>
      <c r="Q109" s="114"/>
      <c r="R109" s="100"/>
      <c r="S109" s="101"/>
      <c r="T109" s="114"/>
      <c r="U109" s="100"/>
      <c r="V109" s="101"/>
      <c r="W109" s="114"/>
      <c r="X109" s="100"/>
      <c r="Y109" s="101"/>
      <c r="Z109" s="114"/>
      <c r="AA109" s="100"/>
      <c r="AB109" s="101"/>
      <c r="AC109" s="114"/>
      <c r="AD109" s="100"/>
      <c r="AE109" s="101"/>
      <c r="AF109" s="125">
        <v>2.4</v>
      </c>
      <c r="AG109" s="103"/>
      <c r="AH109" s="104">
        <v>0</v>
      </c>
      <c r="AI109" s="125">
        <v>2.4</v>
      </c>
      <c r="AJ109" s="103"/>
      <c r="AK109" s="104">
        <v>0</v>
      </c>
      <c r="AL109" s="125">
        <v>2.4</v>
      </c>
      <c r="AM109" s="103"/>
      <c r="AN109" s="104">
        <v>0</v>
      </c>
      <c r="AO109" s="125">
        <v>2.4</v>
      </c>
      <c r="AP109" s="103"/>
      <c r="AQ109" s="104">
        <v>0</v>
      </c>
      <c r="AR109" s="125">
        <v>2.4</v>
      </c>
      <c r="AS109" s="103"/>
      <c r="AT109" s="104">
        <f t="shared" si="12"/>
        <v>0</v>
      </c>
      <c r="AU109" s="125">
        <v>2.4</v>
      </c>
      <c r="AV109" s="103"/>
      <c r="AW109" s="104">
        <f t="shared" si="13"/>
        <v>0</v>
      </c>
      <c r="AX109" s="125">
        <v>2.4</v>
      </c>
      <c r="AY109" s="103"/>
      <c r="AZ109" s="104">
        <f t="shared" si="14"/>
        <v>0</v>
      </c>
      <c r="BA109" s="125">
        <v>2.4</v>
      </c>
      <c r="BB109" s="103">
        <f t="shared" si="15"/>
        <v>0</v>
      </c>
      <c r="BC109" s="104">
        <f t="shared" si="16"/>
        <v>0</v>
      </c>
    </row>
    <row r="110" spans="1:55" ht="15.75" x14ac:dyDescent="0.25">
      <c r="C110" s="19"/>
      <c r="D110" s="177"/>
      <c r="E110" s="178"/>
      <c r="F110" s="176"/>
      <c r="G110" s="150">
        <v>35</v>
      </c>
      <c r="H110" s="114"/>
      <c r="I110" s="100"/>
      <c r="J110" s="101"/>
      <c r="K110" s="114"/>
      <c r="L110" s="100"/>
      <c r="M110" s="101"/>
      <c r="N110" s="114"/>
      <c r="O110" s="100"/>
      <c r="P110" s="101"/>
      <c r="Q110" s="114"/>
      <c r="R110" s="100"/>
      <c r="S110" s="101"/>
      <c r="T110" s="114"/>
      <c r="U110" s="100"/>
      <c r="V110" s="101"/>
      <c r="W110" s="114"/>
      <c r="X110" s="100"/>
      <c r="Y110" s="101"/>
      <c r="Z110" s="114"/>
      <c r="AA110" s="100"/>
      <c r="AB110" s="101"/>
      <c r="AC110" s="114"/>
      <c r="AD110" s="100"/>
      <c r="AE110" s="101"/>
      <c r="AF110" s="125">
        <v>2.4</v>
      </c>
      <c r="AG110" s="103"/>
      <c r="AH110" s="104">
        <v>0</v>
      </c>
      <c r="AI110" s="125">
        <v>2.4</v>
      </c>
      <c r="AJ110" s="103"/>
      <c r="AK110" s="104">
        <v>0</v>
      </c>
      <c r="AL110" s="125">
        <v>2.4</v>
      </c>
      <c r="AM110" s="103"/>
      <c r="AN110" s="104">
        <v>0</v>
      </c>
      <c r="AO110" s="125">
        <v>2.4</v>
      </c>
      <c r="AP110" s="103"/>
      <c r="AQ110" s="104">
        <v>0</v>
      </c>
      <c r="AR110" s="125">
        <v>2.4</v>
      </c>
      <c r="AS110" s="103"/>
      <c r="AT110" s="104">
        <f t="shared" si="12"/>
        <v>0</v>
      </c>
      <c r="AU110" s="125">
        <v>2.4</v>
      </c>
      <c r="AV110" s="103"/>
      <c r="AW110" s="104">
        <f t="shared" si="13"/>
        <v>0</v>
      </c>
      <c r="AX110" s="125">
        <v>2.4</v>
      </c>
      <c r="AY110" s="103"/>
      <c r="AZ110" s="104">
        <f t="shared" si="14"/>
        <v>0</v>
      </c>
      <c r="BA110" s="125">
        <v>2.4</v>
      </c>
      <c r="BB110" s="103">
        <f t="shared" si="15"/>
        <v>0</v>
      </c>
      <c r="BC110" s="104">
        <f t="shared" si="16"/>
        <v>0</v>
      </c>
    </row>
    <row r="111" spans="1:55" ht="15.75" x14ac:dyDescent="0.25">
      <c r="C111" s="19"/>
      <c r="D111" s="177"/>
      <c r="E111" s="178"/>
      <c r="F111" s="176"/>
      <c r="G111" s="130" t="s">
        <v>119</v>
      </c>
      <c r="H111" s="114"/>
      <c r="I111" s="100"/>
      <c r="J111" s="101"/>
      <c r="K111" s="114"/>
      <c r="L111" s="100"/>
      <c r="M111" s="101"/>
      <c r="N111" s="114"/>
      <c r="O111" s="100"/>
      <c r="P111" s="101"/>
      <c r="Q111" s="114"/>
      <c r="R111" s="100"/>
      <c r="S111" s="101"/>
      <c r="T111" s="114"/>
      <c r="U111" s="100"/>
      <c r="V111" s="101"/>
      <c r="W111" s="114"/>
      <c r="X111" s="100"/>
      <c r="Y111" s="101"/>
      <c r="Z111" s="114"/>
      <c r="AA111" s="100"/>
      <c r="AB111" s="101"/>
      <c r="AC111" s="114"/>
      <c r="AD111" s="100"/>
      <c r="AE111" s="101"/>
      <c r="AF111" s="125">
        <v>2.4</v>
      </c>
      <c r="AG111" s="103"/>
      <c r="AH111" s="104">
        <v>0</v>
      </c>
      <c r="AI111" s="125">
        <v>2.4</v>
      </c>
      <c r="AJ111" s="103"/>
      <c r="AK111" s="104">
        <v>0</v>
      </c>
      <c r="AL111" s="125">
        <v>2.4</v>
      </c>
      <c r="AM111" s="103"/>
      <c r="AN111" s="104">
        <v>0</v>
      </c>
      <c r="AO111" s="125">
        <v>2.4</v>
      </c>
      <c r="AP111" s="103"/>
      <c r="AQ111" s="104">
        <v>0</v>
      </c>
      <c r="AR111" s="125">
        <v>2.4</v>
      </c>
      <c r="AS111" s="103">
        <v>1.36</v>
      </c>
      <c r="AT111" s="104">
        <f t="shared" si="12"/>
        <v>3.2640000000000002</v>
      </c>
      <c r="AU111" s="125">
        <v>2.4</v>
      </c>
      <c r="AV111" s="103">
        <v>3</v>
      </c>
      <c r="AW111" s="104">
        <f t="shared" si="13"/>
        <v>7.1999999999999993</v>
      </c>
      <c r="AX111" s="125">
        <v>2.4</v>
      </c>
      <c r="AY111" s="103"/>
      <c r="AZ111" s="104">
        <f t="shared" si="14"/>
        <v>0</v>
      </c>
      <c r="BA111" s="125">
        <v>2.4</v>
      </c>
      <c r="BB111" s="103">
        <f t="shared" si="15"/>
        <v>4.3600000000000003</v>
      </c>
      <c r="BC111" s="104">
        <f t="shared" si="16"/>
        <v>10.464</v>
      </c>
    </row>
    <row r="112" spans="1:55" ht="31.5" x14ac:dyDescent="0.25">
      <c r="C112" s="19"/>
      <c r="D112" s="150">
        <v>10</v>
      </c>
      <c r="E112" s="152" t="s">
        <v>124</v>
      </c>
      <c r="F112" s="151" t="s">
        <v>125</v>
      </c>
      <c r="G112" s="130" t="s">
        <v>119</v>
      </c>
      <c r="H112" s="114"/>
      <c r="I112" s="100"/>
      <c r="J112" s="101"/>
      <c r="K112" s="114"/>
      <c r="L112" s="100"/>
      <c r="M112" s="101"/>
      <c r="N112" s="114"/>
      <c r="O112" s="100"/>
      <c r="P112" s="101"/>
      <c r="Q112" s="114"/>
      <c r="R112" s="100"/>
      <c r="S112" s="101"/>
      <c r="T112" s="114"/>
      <c r="U112" s="100"/>
      <c r="V112" s="101"/>
      <c r="W112" s="114"/>
      <c r="X112" s="100"/>
      <c r="Y112" s="101"/>
      <c r="Z112" s="114"/>
      <c r="AA112" s="100"/>
      <c r="AB112" s="101"/>
      <c r="AC112" s="114"/>
      <c r="AD112" s="100"/>
      <c r="AE112" s="101"/>
      <c r="AF112" s="125">
        <v>2.5</v>
      </c>
      <c r="AG112" s="103"/>
      <c r="AH112" s="104">
        <v>0</v>
      </c>
      <c r="AI112" s="125">
        <v>2.5</v>
      </c>
      <c r="AJ112" s="103"/>
      <c r="AK112" s="104">
        <v>0</v>
      </c>
      <c r="AL112" s="125">
        <v>2.5</v>
      </c>
      <c r="AM112" s="103"/>
      <c r="AN112" s="104">
        <v>0</v>
      </c>
      <c r="AO112" s="125">
        <v>2.5</v>
      </c>
      <c r="AP112" s="103"/>
      <c r="AQ112" s="104">
        <v>0</v>
      </c>
      <c r="AR112" s="125">
        <v>2.5</v>
      </c>
      <c r="AS112" s="103"/>
      <c r="AT112" s="104">
        <f t="shared" si="12"/>
        <v>0</v>
      </c>
      <c r="AU112" s="125">
        <v>2.5</v>
      </c>
      <c r="AV112" s="103"/>
      <c r="AW112" s="104">
        <f t="shared" si="13"/>
        <v>0</v>
      </c>
      <c r="AX112" s="125">
        <v>2.5</v>
      </c>
      <c r="AY112" s="103"/>
      <c r="AZ112" s="104">
        <f t="shared" si="14"/>
        <v>0</v>
      </c>
      <c r="BA112" s="125">
        <v>2.5</v>
      </c>
      <c r="BB112" s="103">
        <f t="shared" si="15"/>
        <v>0</v>
      </c>
      <c r="BC112" s="104">
        <f t="shared" si="16"/>
        <v>0</v>
      </c>
    </row>
    <row r="113" spans="3:55" ht="15.75" x14ac:dyDescent="0.25">
      <c r="C113" s="19"/>
      <c r="D113" s="177" t="s">
        <v>136</v>
      </c>
      <c r="E113" s="176" t="s">
        <v>126</v>
      </c>
      <c r="F113" s="176" t="s">
        <v>127</v>
      </c>
      <c r="G113" s="130" t="s">
        <v>109</v>
      </c>
      <c r="H113" s="114"/>
      <c r="I113" s="100"/>
      <c r="J113" s="101"/>
      <c r="K113" s="114"/>
      <c r="L113" s="100"/>
      <c r="M113" s="101"/>
      <c r="N113" s="114"/>
      <c r="O113" s="100"/>
      <c r="P113" s="101"/>
      <c r="Q113" s="114"/>
      <c r="R113" s="100"/>
      <c r="S113" s="101"/>
      <c r="T113" s="114"/>
      <c r="U113" s="100"/>
      <c r="V113" s="101"/>
      <c r="W113" s="114"/>
      <c r="X113" s="100"/>
      <c r="Y113" s="101"/>
      <c r="Z113" s="114"/>
      <c r="AA113" s="100"/>
      <c r="AB113" s="101"/>
      <c r="AC113" s="114"/>
      <c r="AD113" s="100"/>
      <c r="AE113" s="101"/>
      <c r="AF113" s="125">
        <v>2.2999999999999998</v>
      </c>
      <c r="AG113" s="103"/>
      <c r="AH113" s="104">
        <v>0</v>
      </c>
      <c r="AI113" s="125">
        <v>2.2999999999999998</v>
      </c>
      <c r="AJ113" s="103"/>
      <c r="AK113" s="104">
        <v>0</v>
      </c>
      <c r="AL113" s="125">
        <v>2.2999999999999998</v>
      </c>
      <c r="AM113" s="103"/>
      <c r="AN113" s="104">
        <v>0</v>
      </c>
      <c r="AO113" s="125">
        <v>2.2999999999999998</v>
      </c>
      <c r="AP113" s="103"/>
      <c r="AQ113" s="104">
        <v>0</v>
      </c>
      <c r="AR113" s="125">
        <v>2.2999999999999998</v>
      </c>
      <c r="AS113" s="103"/>
      <c r="AT113" s="104">
        <f t="shared" si="12"/>
        <v>0</v>
      </c>
      <c r="AU113" s="125">
        <v>2.2999999999999998</v>
      </c>
      <c r="AV113" s="103"/>
      <c r="AW113" s="104">
        <f t="shared" si="13"/>
        <v>0</v>
      </c>
      <c r="AX113" s="125">
        <v>2.2999999999999998</v>
      </c>
      <c r="AY113" s="103"/>
      <c r="AZ113" s="104">
        <f t="shared" si="14"/>
        <v>0</v>
      </c>
      <c r="BA113" s="125">
        <v>2.2999999999999998</v>
      </c>
      <c r="BB113" s="103">
        <f t="shared" si="15"/>
        <v>0</v>
      </c>
      <c r="BC113" s="104">
        <f t="shared" si="16"/>
        <v>0</v>
      </c>
    </row>
    <row r="114" spans="3:55" ht="15.75" x14ac:dyDescent="0.25">
      <c r="C114" s="19"/>
      <c r="D114" s="177"/>
      <c r="E114" s="176"/>
      <c r="F114" s="176"/>
      <c r="G114" s="130" t="s">
        <v>110</v>
      </c>
      <c r="H114" s="114"/>
      <c r="I114" s="100"/>
      <c r="J114" s="101"/>
      <c r="K114" s="114"/>
      <c r="L114" s="100"/>
      <c r="M114" s="101"/>
      <c r="N114" s="114"/>
      <c r="O114" s="100"/>
      <c r="P114" s="101"/>
      <c r="Q114" s="114"/>
      <c r="R114" s="100"/>
      <c r="S114" s="101"/>
      <c r="T114" s="114"/>
      <c r="U114" s="100"/>
      <c r="V114" s="101"/>
      <c r="W114" s="114"/>
      <c r="X114" s="100"/>
      <c r="Y114" s="101"/>
      <c r="Z114" s="114"/>
      <c r="AA114" s="100"/>
      <c r="AB114" s="101"/>
      <c r="AC114" s="114"/>
      <c r="AD114" s="100"/>
      <c r="AE114" s="101"/>
      <c r="AF114" s="125">
        <v>2.2999999999999998</v>
      </c>
      <c r="AG114" s="103"/>
      <c r="AH114" s="104">
        <v>0</v>
      </c>
      <c r="AI114" s="125">
        <v>2.2999999999999998</v>
      </c>
      <c r="AJ114" s="103"/>
      <c r="AK114" s="104">
        <v>0</v>
      </c>
      <c r="AL114" s="125">
        <v>2.2999999999999998</v>
      </c>
      <c r="AM114" s="103"/>
      <c r="AN114" s="104">
        <v>0</v>
      </c>
      <c r="AO114" s="125">
        <v>2.2999999999999998</v>
      </c>
      <c r="AP114" s="103"/>
      <c r="AQ114" s="104">
        <v>0</v>
      </c>
      <c r="AR114" s="125">
        <v>2.2999999999999998</v>
      </c>
      <c r="AS114" s="103"/>
      <c r="AT114" s="104">
        <f t="shared" si="12"/>
        <v>0</v>
      </c>
      <c r="AU114" s="125">
        <v>2.2999999999999998</v>
      </c>
      <c r="AV114" s="103"/>
      <c r="AW114" s="104">
        <f t="shared" si="13"/>
        <v>0</v>
      </c>
      <c r="AX114" s="125">
        <v>2.2999999999999998</v>
      </c>
      <c r="AY114" s="103"/>
      <c r="AZ114" s="104">
        <f t="shared" si="14"/>
        <v>0</v>
      </c>
      <c r="BA114" s="125">
        <v>2.2999999999999998</v>
      </c>
      <c r="BB114" s="103">
        <f t="shared" si="15"/>
        <v>0</v>
      </c>
      <c r="BC114" s="104">
        <f t="shared" si="16"/>
        <v>0</v>
      </c>
    </row>
    <row r="115" spans="3:55" ht="15.75" x14ac:dyDescent="0.25">
      <c r="C115" s="19"/>
      <c r="D115" s="177"/>
      <c r="E115" s="176"/>
      <c r="F115" s="176"/>
      <c r="G115" s="130" t="s">
        <v>111</v>
      </c>
      <c r="H115" s="114"/>
      <c r="I115" s="100"/>
      <c r="J115" s="101"/>
      <c r="K115" s="114"/>
      <c r="L115" s="100"/>
      <c r="M115" s="101"/>
      <c r="N115" s="114"/>
      <c r="O115" s="100"/>
      <c r="P115" s="101"/>
      <c r="Q115" s="114"/>
      <c r="R115" s="100"/>
      <c r="S115" s="101"/>
      <c r="T115" s="114"/>
      <c r="U115" s="100"/>
      <c r="V115" s="101"/>
      <c r="W115" s="114"/>
      <c r="X115" s="100"/>
      <c r="Y115" s="101"/>
      <c r="Z115" s="114"/>
      <c r="AA115" s="100"/>
      <c r="AB115" s="101"/>
      <c r="AC115" s="114"/>
      <c r="AD115" s="100"/>
      <c r="AE115" s="101"/>
      <c r="AF115" s="125">
        <v>2.2999999999999998</v>
      </c>
      <c r="AG115" s="103">
        <v>38</v>
      </c>
      <c r="AH115" s="104">
        <v>87.399999999999991</v>
      </c>
      <c r="AI115" s="125">
        <v>2.2999999999999998</v>
      </c>
      <c r="AJ115" s="103">
        <v>38</v>
      </c>
      <c r="AK115" s="104">
        <v>87.399999999999991</v>
      </c>
      <c r="AL115" s="125">
        <v>2.2999999999999998</v>
      </c>
      <c r="AM115" s="103">
        <v>38</v>
      </c>
      <c r="AN115" s="104">
        <v>87.399999999999991</v>
      </c>
      <c r="AO115" s="125">
        <v>2.2999999999999998</v>
      </c>
      <c r="AP115" s="103">
        <v>38</v>
      </c>
      <c r="AQ115" s="104">
        <v>87.399999999999991</v>
      </c>
      <c r="AR115" s="125">
        <v>2.2999999999999998</v>
      </c>
      <c r="AS115" s="103">
        <v>34</v>
      </c>
      <c r="AT115" s="104">
        <f t="shared" si="12"/>
        <v>78.199999999999989</v>
      </c>
      <c r="AU115" s="125">
        <v>2.2999999999999998</v>
      </c>
      <c r="AV115" s="103">
        <v>1</v>
      </c>
      <c r="AW115" s="104">
        <f t="shared" si="13"/>
        <v>2.2999999999999998</v>
      </c>
      <c r="AX115" s="125">
        <v>2.2999999999999998</v>
      </c>
      <c r="AY115" s="103">
        <v>1</v>
      </c>
      <c r="AZ115" s="104">
        <f t="shared" si="14"/>
        <v>2.2999999999999998</v>
      </c>
      <c r="BA115" s="125">
        <v>2.2999999999999998</v>
      </c>
      <c r="BB115" s="103">
        <f t="shared" si="15"/>
        <v>34</v>
      </c>
      <c r="BC115" s="104">
        <f t="shared" si="16"/>
        <v>78.199999999999989</v>
      </c>
    </row>
    <row r="116" spans="3:55" ht="15.75" x14ac:dyDescent="0.25">
      <c r="C116" s="19"/>
      <c r="D116" s="177" t="s">
        <v>132</v>
      </c>
      <c r="E116" s="176" t="s">
        <v>128</v>
      </c>
      <c r="F116" s="176" t="s">
        <v>127</v>
      </c>
      <c r="G116" s="130" t="s">
        <v>109</v>
      </c>
      <c r="H116" s="114"/>
      <c r="I116" s="100"/>
      <c r="J116" s="101"/>
      <c r="K116" s="114"/>
      <c r="L116" s="100"/>
      <c r="M116" s="101"/>
      <c r="N116" s="114"/>
      <c r="O116" s="100"/>
      <c r="P116" s="101"/>
      <c r="Q116" s="114"/>
      <c r="R116" s="100"/>
      <c r="S116" s="101"/>
      <c r="T116" s="114"/>
      <c r="U116" s="100"/>
      <c r="V116" s="101"/>
      <c r="W116" s="114"/>
      <c r="X116" s="100"/>
      <c r="Y116" s="101"/>
      <c r="Z116" s="114"/>
      <c r="AA116" s="100"/>
      <c r="AB116" s="101"/>
      <c r="AC116" s="114"/>
      <c r="AD116" s="100"/>
      <c r="AE116" s="101"/>
      <c r="AF116" s="125">
        <v>3</v>
      </c>
      <c r="AG116" s="103"/>
      <c r="AH116" s="104">
        <v>0</v>
      </c>
      <c r="AI116" s="125">
        <v>3</v>
      </c>
      <c r="AJ116" s="103"/>
      <c r="AK116" s="104">
        <v>0</v>
      </c>
      <c r="AL116" s="125">
        <v>3</v>
      </c>
      <c r="AM116" s="103"/>
      <c r="AN116" s="104">
        <v>0</v>
      </c>
      <c r="AO116" s="125">
        <v>3</v>
      </c>
      <c r="AP116" s="103"/>
      <c r="AQ116" s="104">
        <v>0</v>
      </c>
      <c r="AR116" s="125">
        <v>3</v>
      </c>
      <c r="AS116" s="103"/>
      <c r="AT116" s="104">
        <f t="shared" si="12"/>
        <v>0</v>
      </c>
      <c r="AU116" s="125">
        <v>3</v>
      </c>
      <c r="AV116" s="103"/>
      <c r="AW116" s="104">
        <f t="shared" si="13"/>
        <v>0</v>
      </c>
      <c r="AX116" s="125">
        <v>3</v>
      </c>
      <c r="AY116" s="103"/>
      <c r="AZ116" s="104">
        <f t="shared" si="14"/>
        <v>0</v>
      </c>
      <c r="BA116" s="125">
        <v>3</v>
      </c>
      <c r="BB116" s="103">
        <f t="shared" si="15"/>
        <v>0</v>
      </c>
      <c r="BC116" s="104">
        <f t="shared" si="16"/>
        <v>0</v>
      </c>
    </row>
    <row r="117" spans="3:55" ht="15.75" x14ac:dyDescent="0.25">
      <c r="C117" s="19"/>
      <c r="D117" s="177"/>
      <c r="E117" s="176"/>
      <c r="F117" s="176"/>
      <c r="G117" s="130" t="s">
        <v>110</v>
      </c>
      <c r="H117" s="114"/>
      <c r="I117" s="100"/>
      <c r="J117" s="101"/>
      <c r="K117" s="114"/>
      <c r="L117" s="100"/>
      <c r="M117" s="101"/>
      <c r="N117" s="114"/>
      <c r="O117" s="100"/>
      <c r="P117" s="101"/>
      <c r="Q117" s="114"/>
      <c r="R117" s="100"/>
      <c r="S117" s="101"/>
      <c r="T117" s="114"/>
      <c r="U117" s="100"/>
      <c r="V117" s="101"/>
      <c r="W117" s="114"/>
      <c r="X117" s="100"/>
      <c r="Y117" s="101"/>
      <c r="Z117" s="114"/>
      <c r="AA117" s="100"/>
      <c r="AB117" s="101"/>
      <c r="AC117" s="114"/>
      <c r="AD117" s="100"/>
      <c r="AE117" s="101"/>
      <c r="AF117" s="125">
        <v>3</v>
      </c>
      <c r="AG117" s="103"/>
      <c r="AH117" s="104">
        <v>0</v>
      </c>
      <c r="AI117" s="125">
        <v>3</v>
      </c>
      <c r="AJ117" s="103"/>
      <c r="AK117" s="104">
        <v>0</v>
      </c>
      <c r="AL117" s="125">
        <v>3</v>
      </c>
      <c r="AM117" s="103"/>
      <c r="AN117" s="104">
        <v>0</v>
      </c>
      <c r="AO117" s="125">
        <v>3</v>
      </c>
      <c r="AP117" s="103"/>
      <c r="AQ117" s="104">
        <v>0</v>
      </c>
      <c r="AR117" s="125">
        <v>3</v>
      </c>
      <c r="AS117" s="103"/>
      <c r="AT117" s="104">
        <f t="shared" si="12"/>
        <v>0</v>
      </c>
      <c r="AU117" s="125">
        <v>3</v>
      </c>
      <c r="AV117" s="103"/>
      <c r="AW117" s="104">
        <f t="shared" si="13"/>
        <v>0</v>
      </c>
      <c r="AX117" s="125">
        <v>3</v>
      </c>
      <c r="AY117" s="103"/>
      <c r="AZ117" s="104">
        <f t="shared" si="14"/>
        <v>0</v>
      </c>
      <c r="BA117" s="125">
        <v>3</v>
      </c>
      <c r="BB117" s="103">
        <f t="shared" si="15"/>
        <v>0</v>
      </c>
      <c r="BC117" s="104">
        <f t="shared" si="16"/>
        <v>0</v>
      </c>
    </row>
    <row r="118" spans="3:55" ht="15.75" x14ac:dyDescent="0.25">
      <c r="C118" s="19"/>
      <c r="D118" s="177"/>
      <c r="E118" s="176"/>
      <c r="F118" s="176"/>
      <c r="G118" s="130" t="s">
        <v>111</v>
      </c>
      <c r="H118" s="114"/>
      <c r="I118" s="100"/>
      <c r="J118" s="101"/>
      <c r="K118" s="114"/>
      <c r="L118" s="100"/>
      <c r="M118" s="101"/>
      <c r="N118" s="114"/>
      <c r="O118" s="100"/>
      <c r="P118" s="101"/>
      <c r="Q118" s="114"/>
      <c r="R118" s="100"/>
      <c r="S118" s="101"/>
      <c r="T118" s="114"/>
      <c r="U118" s="100"/>
      <c r="V118" s="101"/>
      <c r="W118" s="114"/>
      <c r="X118" s="100"/>
      <c r="Y118" s="101"/>
      <c r="Z118" s="114"/>
      <c r="AA118" s="100"/>
      <c r="AB118" s="101"/>
      <c r="AC118" s="114"/>
      <c r="AD118" s="100"/>
      <c r="AE118" s="101"/>
      <c r="AF118" s="125">
        <v>3</v>
      </c>
      <c r="AG118" s="103">
        <v>34</v>
      </c>
      <c r="AH118" s="104">
        <v>102</v>
      </c>
      <c r="AI118" s="125">
        <v>3</v>
      </c>
      <c r="AJ118" s="103">
        <v>34</v>
      </c>
      <c r="AK118" s="104">
        <v>102</v>
      </c>
      <c r="AL118" s="125">
        <v>3</v>
      </c>
      <c r="AM118" s="103">
        <v>34</v>
      </c>
      <c r="AN118" s="104">
        <v>102</v>
      </c>
      <c r="AO118" s="125">
        <v>3</v>
      </c>
      <c r="AP118" s="103">
        <v>34</v>
      </c>
      <c r="AQ118" s="104">
        <v>102</v>
      </c>
      <c r="AR118" s="125">
        <v>3</v>
      </c>
      <c r="AS118" s="103">
        <v>28</v>
      </c>
      <c r="AT118" s="104">
        <f t="shared" si="12"/>
        <v>84</v>
      </c>
      <c r="AU118" s="125">
        <v>3</v>
      </c>
      <c r="AV118" s="103">
        <v>2</v>
      </c>
      <c r="AW118" s="104">
        <f t="shared" si="13"/>
        <v>6</v>
      </c>
      <c r="AX118" s="125">
        <v>3</v>
      </c>
      <c r="AY118" s="103">
        <v>0</v>
      </c>
      <c r="AZ118" s="104">
        <f t="shared" si="14"/>
        <v>0</v>
      </c>
      <c r="BA118" s="125">
        <v>3</v>
      </c>
      <c r="BB118" s="103">
        <f t="shared" si="15"/>
        <v>30</v>
      </c>
      <c r="BC118" s="104">
        <f t="shared" si="16"/>
        <v>90</v>
      </c>
    </row>
    <row r="119" spans="3:55" ht="15.75" x14ac:dyDescent="0.25">
      <c r="C119" s="19"/>
      <c r="D119" s="177">
        <v>13</v>
      </c>
      <c r="E119" s="176" t="s">
        <v>129</v>
      </c>
      <c r="F119" s="176" t="s">
        <v>104</v>
      </c>
      <c r="G119" s="150" t="s">
        <v>107</v>
      </c>
      <c r="H119" s="114"/>
      <c r="I119" s="100"/>
      <c r="J119" s="101"/>
      <c r="K119" s="114"/>
      <c r="L119" s="100"/>
      <c r="M119" s="101"/>
      <c r="N119" s="114"/>
      <c r="O119" s="100"/>
      <c r="P119" s="101"/>
      <c r="Q119" s="114"/>
      <c r="R119" s="100"/>
      <c r="S119" s="101"/>
      <c r="T119" s="114"/>
      <c r="U119" s="100"/>
      <c r="V119" s="101"/>
      <c r="W119" s="114"/>
      <c r="X119" s="100"/>
      <c r="Y119" s="101"/>
      <c r="Z119" s="114"/>
      <c r="AA119" s="100"/>
      <c r="AB119" s="101"/>
      <c r="AC119" s="114"/>
      <c r="AD119" s="100"/>
      <c r="AE119" s="101"/>
      <c r="AF119" s="125">
        <v>3.5</v>
      </c>
      <c r="AG119" s="103"/>
      <c r="AH119" s="104">
        <v>0</v>
      </c>
      <c r="AI119" s="125">
        <v>3.5</v>
      </c>
      <c r="AJ119" s="103"/>
      <c r="AK119" s="104">
        <v>0</v>
      </c>
      <c r="AL119" s="125">
        <v>3.5</v>
      </c>
      <c r="AM119" s="103"/>
      <c r="AN119" s="104">
        <v>0</v>
      </c>
      <c r="AO119" s="125">
        <v>3.5</v>
      </c>
      <c r="AP119" s="103"/>
      <c r="AQ119" s="104">
        <v>0</v>
      </c>
      <c r="AR119" s="125">
        <v>3.5</v>
      </c>
      <c r="AS119" s="103"/>
      <c r="AT119" s="104">
        <v>0</v>
      </c>
      <c r="AU119" s="125">
        <v>3.5</v>
      </c>
      <c r="AV119" s="103"/>
      <c r="AW119" s="104">
        <v>0</v>
      </c>
      <c r="AX119" s="125">
        <v>3.5</v>
      </c>
      <c r="AY119" s="103"/>
      <c r="AZ119" s="104">
        <v>0</v>
      </c>
      <c r="BA119" s="125">
        <v>3.5</v>
      </c>
      <c r="BB119" s="103"/>
      <c r="BC119" s="104">
        <v>0</v>
      </c>
    </row>
    <row r="120" spans="3:55" ht="15.75" x14ac:dyDescent="0.25">
      <c r="C120" s="19"/>
      <c r="D120" s="177"/>
      <c r="E120" s="176"/>
      <c r="F120" s="176"/>
      <c r="G120" s="150" t="s">
        <v>108</v>
      </c>
      <c r="H120" s="114"/>
      <c r="I120" s="100"/>
      <c r="J120" s="101"/>
      <c r="K120" s="114"/>
      <c r="L120" s="100"/>
      <c r="M120" s="101"/>
      <c r="N120" s="114"/>
      <c r="O120" s="100"/>
      <c r="P120" s="101"/>
      <c r="Q120" s="114"/>
      <c r="R120" s="100"/>
      <c r="S120" s="101"/>
      <c r="T120" s="114"/>
      <c r="U120" s="100"/>
      <c r="V120" s="101"/>
      <c r="W120" s="114"/>
      <c r="X120" s="100"/>
      <c r="Y120" s="101"/>
      <c r="Z120" s="114"/>
      <c r="AA120" s="100"/>
      <c r="AB120" s="101"/>
      <c r="AC120" s="114"/>
      <c r="AD120" s="100"/>
      <c r="AE120" s="101"/>
      <c r="AF120" s="125">
        <v>3.5</v>
      </c>
      <c r="AG120" s="103"/>
      <c r="AH120" s="104">
        <v>0</v>
      </c>
      <c r="AI120" s="125">
        <v>3.5</v>
      </c>
      <c r="AJ120" s="103"/>
      <c r="AK120" s="104">
        <v>0</v>
      </c>
      <c r="AL120" s="125">
        <v>3.5</v>
      </c>
      <c r="AM120" s="103"/>
      <c r="AN120" s="104">
        <v>0</v>
      </c>
      <c r="AO120" s="125">
        <v>3.5</v>
      </c>
      <c r="AP120" s="103"/>
      <c r="AQ120" s="104">
        <v>0</v>
      </c>
      <c r="AR120" s="125">
        <v>3.5</v>
      </c>
      <c r="AS120" s="103"/>
      <c r="AT120" s="104">
        <v>0</v>
      </c>
      <c r="AU120" s="125">
        <v>3.5</v>
      </c>
      <c r="AV120" s="103"/>
      <c r="AW120" s="104">
        <v>0</v>
      </c>
      <c r="AX120" s="125">
        <v>3.5</v>
      </c>
      <c r="AY120" s="103"/>
      <c r="AZ120" s="104">
        <v>0</v>
      </c>
      <c r="BA120" s="125">
        <v>3.5</v>
      </c>
      <c r="BB120" s="103"/>
      <c r="BC120" s="104">
        <v>0</v>
      </c>
    </row>
    <row r="121" spans="3:55" ht="15.75" x14ac:dyDescent="0.25">
      <c r="C121" s="19"/>
      <c r="D121" s="177" t="s">
        <v>133</v>
      </c>
      <c r="E121" s="177" t="s">
        <v>90</v>
      </c>
      <c r="F121" s="176"/>
      <c r="G121" s="131" t="s">
        <v>91</v>
      </c>
      <c r="H121" s="112"/>
      <c r="I121" s="101"/>
      <c r="J121" s="101"/>
      <c r="K121" s="112"/>
      <c r="L121" s="101"/>
      <c r="M121" s="101"/>
      <c r="N121" s="112"/>
      <c r="O121" s="101"/>
      <c r="P121" s="101"/>
      <c r="Q121" s="112"/>
      <c r="R121" s="101"/>
      <c r="S121" s="101"/>
      <c r="T121" s="112"/>
      <c r="U121" s="101"/>
      <c r="V121" s="101"/>
      <c r="W121" s="112"/>
      <c r="X121" s="101"/>
      <c r="Y121" s="101"/>
      <c r="Z121" s="112"/>
      <c r="AA121" s="101"/>
      <c r="AB121" s="101"/>
      <c r="AC121" s="112"/>
      <c r="AD121" s="101"/>
      <c r="AE121" s="101"/>
      <c r="AF121" s="113"/>
      <c r="AG121" s="104">
        <v>0</v>
      </c>
      <c r="AH121" s="104">
        <v>1579.2</v>
      </c>
      <c r="AI121" s="113"/>
      <c r="AJ121" s="104">
        <v>0</v>
      </c>
      <c r="AK121" s="104">
        <v>1579.2</v>
      </c>
      <c r="AL121" s="113"/>
      <c r="AM121" s="104">
        <v>0</v>
      </c>
      <c r="AN121" s="104">
        <v>1579.2</v>
      </c>
      <c r="AO121" s="113"/>
      <c r="AP121" s="104">
        <v>0</v>
      </c>
      <c r="AQ121" s="104">
        <v>1579.2</v>
      </c>
      <c r="AR121" s="113"/>
      <c r="AS121" s="104">
        <v>0</v>
      </c>
      <c r="AT121" s="104">
        <f>AT122+AT123+AT124+AT125</f>
        <v>1530.0639999999999</v>
      </c>
      <c r="AU121" s="113"/>
      <c r="AV121" s="104">
        <v>0</v>
      </c>
      <c r="AW121" s="104">
        <f>AW122+AW123+AW124+AW125</f>
        <v>13.3</v>
      </c>
      <c r="AX121" s="113"/>
      <c r="AY121" s="104">
        <v>0</v>
      </c>
      <c r="AZ121" s="104">
        <f>AZ122+AZ123+AZ124+AZ125</f>
        <v>3.3</v>
      </c>
      <c r="BA121" s="113"/>
      <c r="BB121" s="104">
        <v>0</v>
      </c>
      <c r="BC121" s="104">
        <f>BC122+BC123+BC124+BC125</f>
        <v>1547.2640000000001</v>
      </c>
    </row>
    <row r="122" spans="3:55" ht="15.75" x14ac:dyDescent="0.25">
      <c r="C122" s="19"/>
      <c r="D122" s="177"/>
      <c r="E122" s="177"/>
      <c r="F122" s="176"/>
      <c r="G122" s="132" t="s">
        <v>92</v>
      </c>
      <c r="H122" s="133"/>
      <c r="I122" s="133"/>
      <c r="J122" s="101"/>
      <c r="K122" s="133"/>
      <c r="L122" s="133"/>
      <c r="M122" s="101"/>
      <c r="N122" s="133"/>
      <c r="O122" s="133"/>
      <c r="P122" s="101"/>
      <c r="Q122" s="133"/>
      <c r="R122" s="133"/>
      <c r="S122" s="101"/>
      <c r="T122" s="133"/>
      <c r="U122" s="133"/>
      <c r="V122" s="101"/>
      <c r="W122" s="133"/>
      <c r="X122" s="133"/>
      <c r="Y122" s="101"/>
      <c r="Z122" s="133"/>
      <c r="AA122" s="133"/>
      <c r="AB122" s="101"/>
      <c r="AC122" s="133"/>
      <c r="AD122" s="133"/>
      <c r="AE122" s="101"/>
      <c r="AF122" s="134"/>
      <c r="AG122" s="135"/>
      <c r="AH122" s="104">
        <v>0</v>
      </c>
      <c r="AI122" s="134"/>
      <c r="AJ122" s="135"/>
      <c r="AK122" s="104">
        <v>0</v>
      </c>
      <c r="AL122" s="134"/>
      <c r="AM122" s="135"/>
      <c r="AN122" s="104">
        <v>0</v>
      </c>
      <c r="AO122" s="134"/>
      <c r="AP122" s="135"/>
      <c r="AQ122" s="104">
        <v>0</v>
      </c>
      <c r="AR122" s="134"/>
      <c r="AS122" s="135"/>
      <c r="AT122" s="104">
        <v>0</v>
      </c>
      <c r="AU122" s="134"/>
      <c r="AV122" s="135"/>
      <c r="AW122" s="104">
        <v>0</v>
      </c>
      <c r="AX122" s="134"/>
      <c r="AY122" s="135"/>
      <c r="AZ122" s="104">
        <v>0</v>
      </c>
      <c r="BA122" s="134"/>
      <c r="BB122" s="135"/>
      <c r="BC122" s="104">
        <v>0</v>
      </c>
    </row>
    <row r="123" spans="3:55" ht="15.75" x14ac:dyDescent="0.25">
      <c r="C123" s="19"/>
      <c r="D123" s="177"/>
      <c r="E123" s="177"/>
      <c r="F123" s="176"/>
      <c r="G123" s="132" t="s">
        <v>130</v>
      </c>
      <c r="H123" s="133"/>
      <c r="I123" s="133"/>
      <c r="J123" s="101"/>
      <c r="K123" s="133"/>
      <c r="L123" s="133"/>
      <c r="M123" s="101"/>
      <c r="N123" s="133"/>
      <c r="O123" s="133"/>
      <c r="P123" s="101"/>
      <c r="Q123" s="133"/>
      <c r="R123" s="133"/>
      <c r="S123" s="101"/>
      <c r="T123" s="133"/>
      <c r="U123" s="133"/>
      <c r="V123" s="101"/>
      <c r="W123" s="133"/>
      <c r="X123" s="133"/>
      <c r="Y123" s="101"/>
      <c r="Z123" s="133"/>
      <c r="AA123" s="133"/>
      <c r="AB123" s="101"/>
      <c r="AC123" s="133"/>
      <c r="AD123" s="133"/>
      <c r="AE123" s="101"/>
      <c r="AF123" s="134"/>
      <c r="AG123" s="135"/>
      <c r="AH123" s="104">
        <v>427.7</v>
      </c>
      <c r="AI123" s="134"/>
      <c r="AJ123" s="135"/>
      <c r="AK123" s="104">
        <v>427.7</v>
      </c>
      <c r="AL123" s="134"/>
      <c r="AM123" s="135"/>
      <c r="AN123" s="104">
        <v>427.7</v>
      </c>
      <c r="AO123" s="134"/>
      <c r="AP123" s="135"/>
      <c r="AQ123" s="104">
        <v>427.7</v>
      </c>
      <c r="AR123" s="134"/>
      <c r="AS123" s="135"/>
      <c r="AT123" s="104">
        <f>AT69+AT77+AT95+AT103</f>
        <v>596.5</v>
      </c>
      <c r="AU123" s="134"/>
      <c r="AV123" s="135"/>
      <c r="AW123" s="104">
        <f>AW69+AW77+AW95</f>
        <v>0</v>
      </c>
      <c r="AX123" s="134"/>
      <c r="AY123" s="135"/>
      <c r="AZ123" s="104">
        <f>AZ69+AZ77+AZ95</f>
        <v>0</v>
      </c>
      <c r="BA123" s="134"/>
      <c r="BB123" s="135"/>
      <c r="BC123" s="104">
        <f>BC69+BC77+BC95+BC103</f>
        <v>596.5</v>
      </c>
    </row>
    <row r="124" spans="3:55" ht="15.75" x14ac:dyDescent="0.25">
      <c r="C124" s="19"/>
      <c r="D124" s="177"/>
      <c r="E124" s="177"/>
      <c r="F124" s="176"/>
      <c r="G124" s="132" t="s">
        <v>131</v>
      </c>
      <c r="H124" s="133"/>
      <c r="I124" s="133"/>
      <c r="J124" s="101"/>
      <c r="K124" s="133"/>
      <c r="L124" s="133"/>
      <c r="M124" s="101"/>
      <c r="N124" s="133"/>
      <c r="O124" s="133"/>
      <c r="P124" s="101"/>
      <c r="Q124" s="133"/>
      <c r="R124" s="133"/>
      <c r="S124" s="101"/>
      <c r="T124" s="133"/>
      <c r="U124" s="133"/>
      <c r="V124" s="101"/>
      <c r="W124" s="133"/>
      <c r="X124" s="133"/>
      <c r="Y124" s="101"/>
      <c r="Z124" s="133"/>
      <c r="AA124" s="133"/>
      <c r="AB124" s="101"/>
      <c r="AC124" s="133"/>
      <c r="AD124" s="133"/>
      <c r="AE124" s="101"/>
      <c r="AF124" s="134"/>
      <c r="AG124" s="135"/>
      <c r="AH124" s="104">
        <v>1151.5</v>
      </c>
      <c r="AI124" s="134"/>
      <c r="AJ124" s="135"/>
      <c r="AK124" s="104">
        <v>1151.5</v>
      </c>
      <c r="AL124" s="134"/>
      <c r="AM124" s="135"/>
      <c r="AN124" s="104">
        <v>1151.5</v>
      </c>
      <c r="AO124" s="134"/>
      <c r="AP124" s="135"/>
      <c r="AQ124" s="104">
        <v>1151.5</v>
      </c>
      <c r="AR124" s="134"/>
      <c r="AS124" s="135"/>
      <c r="AT124" s="104">
        <f>AT80+AT98+AT106+AT115+AT118+AT111</f>
        <v>933.56399999999996</v>
      </c>
      <c r="AU124" s="134"/>
      <c r="AV124" s="135"/>
      <c r="AW124" s="104">
        <f>AW80+AW98+AW106+AW115+AW118</f>
        <v>13.3</v>
      </c>
      <c r="AX124" s="134"/>
      <c r="AY124" s="135"/>
      <c r="AZ124" s="104">
        <f>AZ80+AZ98+AZ106+AZ115+AZ118</f>
        <v>3.3</v>
      </c>
      <c r="BA124" s="134"/>
      <c r="BB124" s="135"/>
      <c r="BC124" s="104">
        <f>BC80+BC98+BC106+BC115+BC118+BC111</f>
        <v>950.76400000000001</v>
      </c>
    </row>
    <row r="125" spans="3:55" ht="15.75" x14ac:dyDescent="0.25">
      <c r="C125" s="19"/>
      <c r="D125" s="177"/>
      <c r="E125" s="177"/>
      <c r="F125" s="176"/>
      <c r="G125" s="132" t="s">
        <v>95</v>
      </c>
      <c r="H125" s="133"/>
      <c r="I125" s="133"/>
      <c r="J125" s="136"/>
      <c r="K125" s="133"/>
      <c r="L125" s="133"/>
      <c r="M125" s="136"/>
      <c r="N125" s="133"/>
      <c r="O125" s="133"/>
      <c r="P125" s="136"/>
      <c r="Q125" s="133"/>
      <c r="R125" s="133"/>
      <c r="S125" s="136"/>
      <c r="T125" s="133"/>
      <c r="U125" s="133"/>
      <c r="V125" s="136"/>
      <c r="W125" s="133"/>
      <c r="X125" s="133"/>
      <c r="Y125" s="136"/>
      <c r="Z125" s="133"/>
      <c r="AA125" s="133"/>
      <c r="AB125" s="136"/>
      <c r="AC125" s="133"/>
      <c r="AD125" s="133"/>
      <c r="AE125" s="136"/>
      <c r="AF125" s="134"/>
      <c r="AG125" s="135"/>
      <c r="AH125" s="137">
        <v>0</v>
      </c>
      <c r="AI125" s="134"/>
      <c r="AJ125" s="135"/>
      <c r="AK125" s="137">
        <v>0</v>
      </c>
      <c r="AL125" s="134"/>
      <c r="AM125" s="135"/>
      <c r="AN125" s="137">
        <v>0</v>
      </c>
      <c r="AO125" s="134"/>
      <c r="AP125" s="135"/>
      <c r="AQ125" s="137">
        <v>0</v>
      </c>
      <c r="AR125" s="134"/>
      <c r="AS125" s="135"/>
      <c r="AT125" s="137">
        <v>0</v>
      </c>
      <c r="AU125" s="134"/>
      <c r="AV125" s="135"/>
      <c r="AW125" s="137">
        <v>0</v>
      </c>
      <c r="AX125" s="134"/>
      <c r="AY125" s="135"/>
      <c r="AZ125" s="137">
        <v>0</v>
      </c>
      <c r="BA125" s="134"/>
      <c r="BB125" s="135"/>
      <c r="BC125" s="137">
        <v>0</v>
      </c>
    </row>
  </sheetData>
  <mergeCells count="108">
    <mergeCell ref="D119:D120"/>
    <mergeCell ref="E119:E120"/>
    <mergeCell ref="F119:F120"/>
    <mergeCell ref="D121:D125"/>
    <mergeCell ref="E121:E125"/>
    <mergeCell ref="F121:F125"/>
    <mergeCell ref="D113:D115"/>
    <mergeCell ref="E113:E115"/>
    <mergeCell ref="F113:F115"/>
    <mergeCell ref="D116:D118"/>
    <mergeCell ref="E116:E118"/>
    <mergeCell ref="F116:F118"/>
    <mergeCell ref="D104:D106"/>
    <mergeCell ref="E104:E106"/>
    <mergeCell ref="F104:F106"/>
    <mergeCell ref="D109:D111"/>
    <mergeCell ref="E109:E111"/>
    <mergeCell ref="F109:F111"/>
    <mergeCell ref="D92:D98"/>
    <mergeCell ref="E92:E98"/>
    <mergeCell ref="F92:F98"/>
    <mergeCell ref="D99:D103"/>
    <mergeCell ref="E99:E103"/>
    <mergeCell ref="F99:F103"/>
    <mergeCell ref="D70:D80"/>
    <mergeCell ref="E70:E80"/>
    <mergeCell ref="F70:F80"/>
    <mergeCell ref="D81:D91"/>
    <mergeCell ref="E81:E91"/>
    <mergeCell ref="F81:F91"/>
    <mergeCell ref="AR61:AT61"/>
    <mergeCell ref="AU61:AW61"/>
    <mergeCell ref="AX61:AZ61"/>
    <mergeCell ref="BA61:BC61"/>
    <mergeCell ref="D65:D69"/>
    <mergeCell ref="E65:E69"/>
    <mergeCell ref="F65:F69"/>
    <mergeCell ref="AC61:AE61"/>
    <mergeCell ref="AF61:AH61"/>
    <mergeCell ref="AI61:AK61"/>
    <mergeCell ref="AL61:AN61"/>
    <mergeCell ref="AO61:AQ61"/>
    <mergeCell ref="D55:BC55"/>
    <mergeCell ref="D56:BC56"/>
    <mergeCell ref="D61:D63"/>
    <mergeCell ref="E61:E63"/>
    <mergeCell ref="F61:F63"/>
    <mergeCell ref="G61:G63"/>
    <mergeCell ref="H61:J61"/>
    <mergeCell ref="K61:M61"/>
    <mergeCell ref="N61:P61"/>
    <mergeCell ref="Q61:S61"/>
    <mergeCell ref="T61:V61"/>
    <mergeCell ref="W61:Y61"/>
    <mergeCell ref="Z61:AB61"/>
    <mergeCell ref="D47:E51"/>
    <mergeCell ref="F20:F21"/>
    <mergeCell ref="E22:E26"/>
    <mergeCell ref="F22:F24"/>
    <mergeCell ref="F25:F26"/>
    <mergeCell ref="D27:D28"/>
    <mergeCell ref="D30:D37"/>
    <mergeCell ref="E30:E34"/>
    <mergeCell ref="F30:F32"/>
    <mergeCell ref="F33:F34"/>
    <mergeCell ref="E35:E37"/>
    <mergeCell ref="F35:F37"/>
    <mergeCell ref="D38:D39"/>
    <mergeCell ref="D42:D44"/>
    <mergeCell ref="E42:E44"/>
    <mergeCell ref="F42:F44"/>
    <mergeCell ref="BT7:BV7"/>
    <mergeCell ref="BZ7:BZ10"/>
    <mergeCell ref="D11:D26"/>
    <mergeCell ref="E11:E12"/>
    <mergeCell ref="F11:F12"/>
    <mergeCell ref="E13:E16"/>
    <mergeCell ref="F13:F14"/>
    <mergeCell ref="F15:F16"/>
    <mergeCell ref="E17:E21"/>
    <mergeCell ref="F17:F19"/>
    <mergeCell ref="BE7:BG7"/>
    <mergeCell ref="BH7:BJ7"/>
    <mergeCell ref="BK7:BM7"/>
    <mergeCell ref="BN7:BP7"/>
    <mergeCell ref="F7:F9"/>
    <mergeCell ref="G7:G9"/>
    <mergeCell ref="D7:D9"/>
    <mergeCell ref="E7:E9"/>
    <mergeCell ref="D1:BD1"/>
    <mergeCell ref="BB7:BD7"/>
    <mergeCell ref="AD7:AF7"/>
    <mergeCell ref="AG7:AI7"/>
    <mergeCell ref="AJ7:AL7"/>
    <mergeCell ref="AM7:AO7"/>
    <mergeCell ref="AP7:AR7"/>
    <mergeCell ref="AS7:AU7"/>
    <mergeCell ref="AV7:AX7"/>
    <mergeCell ref="AY7:BA7"/>
    <mergeCell ref="AA7:AC7"/>
    <mergeCell ref="U7:W7"/>
    <mergeCell ref="BQ7:BS7"/>
    <mergeCell ref="X7:Z7"/>
    <mergeCell ref="H7:H9"/>
    <mergeCell ref="I7:K7"/>
    <mergeCell ref="L7:N7"/>
    <mergeCell ref="O7:Q7"/>
    <mergeCell ref="R7:T7"/>
  </mergeCells>
  <pageMargins left="0" right="0" top="0.74803149606299213" bottom="0.74803149606299213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378"/>
  <sheetViews>
    <sheetView zoomScale="80" zoomScaleNormal="80" workbookViewId="0">
      <selection activeCell="A6" sqref="A6:BC77"/>
    </sheetView>
  </sheetViews>
  <sheetFormatPr defaultRowHeight="11.25" x14ac:dyDescent="0.25"/>
  <cols>
    <col min="1" max="1" width="5.85546875" style="1" customWidth="1"/>
    <col min="2" max="2" width="4.7109375" style="1" customWidth="1"/>
    <col min="3" max="3" width="2.7109375" style="1" customWidth="1"/>
    <col min="4" max="4" width="5.28515625" style="40" customWidth="1"/>
    <col min="5" max="5" width="26" style="52" customWidth="1"/>
    <col min="6" max="6" width="16.42578125" style="52" customWidth="1"/>
    <col min="7" max="7" width="14.28515625" style="40" customWidth="1"/>
    <col min="8" max="9" width="15.7109375" style="1" hidden="1" customWidth="1"/>
    <col min="10" max="16" width="15.7109375" style="4" hidden="1" customWidth="1"/>
    <col min="17" max="18" width="15.7109375" style="1" hidden="1" customWidth="1"/>
    <col min="19" max="19" width="15.7109375" style="4" hidden="1" customWidth="1"/>
    <col min="20" max="21" width="15.7109375" style="1" hidden="1" customWidth="1"/>
    <col min="22" max="22" width="15.7109375" style="4" hidden="1" customWidth="1"/>
    <col min="23" max="24" width="15.7109375" style="1" hidden="1" customWidth="1"/>
    <col min="25" max="25" width="15.7109375" style="4" hidden="1" customWidth="1"/>
    <col min="26" max="27" width="15.7109375" style="1" hidden="1" customWidth="1"/>
    <col min="28" max="28" width="15.7109375" style="4" hidden="1" customWidth="1"/>
    <col min="29" max="30" width="15.7109375" style="1" hidden="1" customWidth="1"/>
    <col min="31" max="31" width="15.7109375" style="4" hidden="1" customWidth="1"/>
    <col min="32" max="33" width="15.7109375" style="1" hidden="1" customWidth="1"/>
    <col min="34" max="43" width="15.7109375" style="4" hidden="1" customWidth="1"/>
    <col min="44" max="45" width="13.28515625" style="4" customWidth="1"/>
    <col min="46" max="46" width="10.7109375" style="4" customWidth="1"/>
    <col min="47" max="47" width="13" style="4" customWidth="1"/>
    <col min="48" max="48" width="12.7109375" style="4" customWidth="1"/>
    <col min="49" max="49" width="10.7109375" style="4" customWidth="1"/>
    <col min="50" max="50" width="12.85546875" style="4" customWidth="1"/>
    <col min="51" max="51" width="13.28515625" style="4" customWidth="1"/>
    <col min="52" max="52" width="10.7109375" style="4" customWidth="1"/>
    <col min="53" max="54" width="12.7109375" style="4" customWidth="1"/>
    <col min="55" max="55" width="10.7109375" style="4" customWidth="1"/>
    <col min="56" max="56" width="12.5703125" style="4" hidden="1" customWidth="1"/>
    <col min="57" max="57" width="12.7109375" style="4" hidden="1" customWidth="1"/>
    <col min="58" max="58" width="10.7109375" style="4" hidden="1" customWidth="1"/>
    <col min="59" max="67" width="15.7109375" style="4" hidden="1" customWidth="1"/>
    <col min="68" max="69" width="15.7109375" style="1" hidden="1" customWidth="1"/>
    <col min="70" max="70" width="15.7109375" style="4" hidden="1" customWidth="1"/>
    <col min="71" max="72" width="15.7109375" style="1" hidden="1" customWidth="1"/>
    <col min="73" max="73" width="15.7109375" style="4" hidden="1" customWidth="1"/>
    <col min="74" max="75" width="2.7109375" style="1" hidden="1" customWidth="1"/>
    <col min="76" max="76" width="2.7109375" style="21" customWidth="1"/>
    <col min="77" max="77" width="24.5703125" style="21" hidden="1" customWidth="1"/>
    <col min="78" max="79" width="9.140625" style="21"/>
    <col min="80" max="242" width="9.140625" style="1"/>
    <col min="243" max="244" width="0" style="1" hidden="1" customWidth="1"/>
    <col min="245" max="245" width="2.7109375" style="1" customWidth="1"/>
    <col min="246" max="246" width="6.7109375" style="1" customWidth="1"/>
    <col min="247" max="247" width="21.7109375" style="1" customWidth="1"/>
    <col min="248" max="249" width="0" style="1" hidden="1" customWidth="1"/>
    <col min="250" max="251" width="14.7109375" style="1" customWidth="1"/>
    <col min="252" max="275" width="0" style="1" hidden="1" customWidth="1"/>
    <col min="276" max="296" width="15.7109375" style="1" customWidth="1"/>
    <col min="297" max="299" width="0" style="1" hidden="1" customWidth="1"/>
    <col min="300" max="302" width="15.7109375" style="1" customWidth="1"/>
    <col min="303" max="305" width="0" style="1" hidden="1" customWidth="1"/>
    <col min="306" max="308" width="15.7109375" style="1" customWidth="1"/>
    <col min="309" max="311" width="0" style="1" hidden="1" customWidth="1"/>
    <col min="312" max="314" width="15.7109375" style="1" customWidth="1"/>
    <col min="315" max="331" width="0" style="1" hidden="1" customWidth="1"/>
    <col min="332" max="332" width="2.7109375" style="1" customWidth="1"/>
    <col min="333" max="333" width="24.5703125" style="1" customWidth="1"/>
    <col min="334" max="498" width="9.140625" style="1"/>
    <col min="499" max="500" width="0" style="1" hidden="1" customWidth="1"/>
    <col min="501" max="501" width="2.7109375" style="1" customWidth="1"/>
    <col min="502" max="502" width="6.7109375" style="1" customWidth="1"/>
    <col min="503" max="503" width="21.7109375" style="1" customWidth="1"/>
    <col min="504" max="505" width="0" style="1" hidden="1" customWidth="1"/>
    <col min="506" max="507" width="14.7109375" style="1" customWidth="1"/>
    <col min="508" max="531" width="0" style="1" hidden="1" customWidth="1"/>
    <col min="532" max="552" width="15.7109375" style="1" customWidth="1"/>
    <col min="553" max="555" width="0" style="1" hidden="1" customWidth="1"/>
    <col min="556" max="558" width="15.7109375" style="1" customWidth="1"/>
    <col min="559" max="561" width="0" style="1" hidden="1" customWidth="1"/>
    <col min="562" max="564" width="15.7109375" style="1" customWidth="1"/>
    <col min="565" max="567" width="0" style="1" hidden="1" customWidth="1"/>
    <col min="568" max="570" width="15.7109375" style="1" customWidth="1"/>
    <col min="571" max="587" width="0" style="1" hidden="1" customWidth="1"/>
    <col min="588" max="588" width="2.7109375" style="1" customWidth="1"/>
    <col min="589" max="589" width="24.5703125" style="1" customWidth="1"/>
    <col min="590" max="754" width="9.140625" style="1"/>
    <col min="755" max="756" width="0" style="1" hidden="1" customWidth="1"/>
    <col min="757" max="757" width="2.7109375" style="1" customWidth="1"/>
    <col min="758" max="758" width="6.7109375" style="1" customWidth="1"/>
    <col min="759" max="759" width="21.7109375" style="1" customWidth="1"/>
    <col min="760" max="761" width="0" style="1" hidden="1" customWidth="1"/>
    <col min="762" max="763" width="14.7109375" style="1" customWidth="1"/>
    <col min="764" max="787" width="0" style="1" hidden="1" customWidth="1"/>
    <col min="788" max="808" width="15.7109375" style="1" customWidth="1"/>
    <col min="809" max="811" width="0" style="1" hidden="1" customWidth="1"/>
    <col min="812" max="814" width="15.7109375" style="1" customWidth="1"/>
    <col min="815" max="817" width="0" style="1" hidden="1" customWidth="1"/>
    <col min="818" max="820" width="15.7109375" style="1" customWidth="1"/>
    <col min="821" max="823" width="0" style="1" hidden="1" customWidth="1"/>
    <col min="824" max="826" width="15.7109375" style="1" customWidth="1"/>
    <col min="827" max="843" width="0" style="1" hidden="1" customWidth="1"/>
    <col min="844" max="844" width="2.7109375" style="1" customWidth="1"/>
    <col min="845" max="845" width="24.5703125" style="1" customWidth="1"/>
    <col min="846" max="1010" width="9.140625" style="1"/>
    <col min="1011" max="1012" width="0" style="1" hidden="1" customWidth="1"/>
    <col min="1013" max="1013" width="2.7109375" style="1" customWidth="1"/>
    <col min="1014" max="1014" width="6.7109375" style="1" customWidth="1"/>
    <col min="1015" max="1015" width="21.7109375" style="1" customWidth="1"/>
    <col min="1016" max="1017" width="0" style="1" hidden="1" customWidth="1"/>
    <col min="1018" max="1019" width="14.7109375" style="1" customWidth="1"/>
    <col min="1020" max="1043" width="0" style="1" hidden="1" customWidth="1"/>
    <col min="1044" max="1064" width="15.7109375" style="1" customWidth="1"/>
    <col min="1065" max="1067" width="0" style="1" hidden="1" customWidth="1"/>
    <col min="1068" max="1070" width="15.7109375" style="1" customWidth="1"/>
    <col min="1071" max="1073" width="0" style="1" hidden="1" customWidth="1"/>
    <col min="1074" max="1076" width="15.7109375" style="1" customWidth="1"/>
    <col min="1077" max="1079" width="0" style="1" hidden="1" customWidth="1"/>
    <col min="1080" max="1082" width="15.7109375" style="1" customWidth="1"/>
    <col min="1083" max="1099" width="0" style="1" hidden="1" customWidth="1"/>
    <col min="1100" max="1100" width="2.7109375" style="1" customWidth="1"/>
    <col min="1101" max="1101" width="24.5703125" style="1" customWidth="1"/>
    <col min="1102" max="1266" width="9.140625" style="1"/>
    <col min="1267" max="1268" width="0" style="1" hidden="1" customWidth="1"/>
    <col min="1269" max="1269" width="2.7109375" style="1" customWidth="1"/>
    <col min="1270" max="1270" width="6.7109375" style="1" customWidth="1"/>
    <col min="1271" max="1271" width="21.7109375" style="1" customWidth="1"/>
    <col min="1272" max="1273" width="0" style="1" hidden="1" customWidth="1"/>
    <col min="1274" max="1275" width="14.7109375" style="1" customWidth="1"/>
    <col min="1276" max="1299" width="0" style="1" hidden="1" customWidth="1"/>
    <col min="1300" max="1320" width="15.7109375" style="1" customWidth="1"/>
    <col min="1321" max="1323" width="0" style="1" hidden="1" customWidth="1"/>
    <col min="1324" max="1326" width="15.7109375" style="1" customWidth="1"/>
    <col min="1327" max="1329" width="0" style="1" hidden="1" customWidth="1"/>
    <col min="1330" max="1332" width="15.7109375" style="1" customWidth="1"/>
    <col min="1333" max="1335" width="0" style="1" hidden="1" customWidth="1"/>
    <col min="1336" max="1338" width="15.7109375" style="1" customWidth="1"/>
    <col min="1339" max="1355" width="0" style="1" hidden="1" customWidth="1"/>
    <col min="1356" max="1356" width="2.7109375" style="1" customWidth="1"/>
    <col min="1357" max="1357" width="24.5703125" style="1" customWidth="1"/>
    <col min="1358" max="1522" width="9.140625" style="1"/>
    <col min="1523" max="1524" width="0" style="1" hidden="1" customWidth="1"/>
    <col min="1525" max="1525" width="2.7109375" style="1" customWidth="1"/>
    <col min="1526" max="1526" width="6.7109375" style="1" customWidth="1"/>
    <col min="1527" max="1527" width="21.7109375" style="1" customWidth="1"/>
    <col min="1528" max="1529" width="0" style="1" hidden="1" customWidth="1"/>
    <col min="1530" max="1531" width="14.7109375" style="1" customWidth="1"/>
    <col min="1532" max="1555" width="0" style="1" hidden="1" customWidth="1"/>
    <col min="1556" max="1576" width="15.7109375" style="1" customWidth="1"/>
    <col min="1577" max="1579" width="0" style="1" hidden="1" customWidth="1"/>
    <col min="1580" max="1582" width="15.7109375" style="1" customWidth="1"/>
    <col min="1583" max="1585" width="0" style="1" hidden="1" customWidth="1"/>
    <col min="1586" max="1588" width="15.7109375" style="1" customWidth="1"/>
    <col min="1589" max="1591" width="0" style="1" hidden="1" customWidth="1"/>
    <col min="1592" max="1594" width="15.7109375" style="1" customWidth="1"/>
    <col min="1595" max="1611" width="0" style="1" hidden="1" customWidth="1"/>
    <col min="1612" max="1612" width="2.7109375" style="1" customWidth="1"/>
    <col min="1613" max="1613" width="24.5703125" style="1" customWidth="1"/>
    <col min="1614" max="1778" width="9.140625" style="1"/>
    <col min="1779" max="1780" width="0" style="1" hidden="1" customWidth="1"/>
    <col min="1781" max="1781" width="2.7109375" style="1" customWidth="1"/>
    <col min="1782" max="1782" width="6.7109375" style="1" customWidth="1"/>
    <col min="1783" max="1783" width="21.7109375" style="1" customWidth="1"/>
    <col min="1784" max="1785" width="0" style="1" hidden="1" customWidth="1"/>
    <col min="1786" max="1787" width="14.7109375" style="1" customWidth="1"/>
    <col min="1788" max="1811" width="0" style="1" hidden="1" customWidth="1"/>
    <col min="1812" max="1832" width="15.7109375" style="1" customWidth="1"/>
    <col min="1833" max="1835" width="0" style="1" hidden="1" customWidth="1"/>
    <col min="1836" max="1838" width="15.7109375" style="1" customWidth="1"/>
    <col min="1839" max="1841" width="0" style="1" hidden="1" customWidth="1"/>
    <col min="1842" max="1844" width="15.7109375" style="1" customWidth="1"/>
    <col min="1845" max="1847" width="0" style="1" hidden="1" customWidth="1"/>
    <col min="1848" max="1850" width="15.7109375" style="1" customWidth="1"/>
    <col min="1851" max="1867" width="0" style="1" hidden="1" customWidth="1"/>
    <col min="1868" max="1868" width="2.7109375" style="1" customWidth="1"/>
    <col min="1869" max="1869" width="24.5703125" style="1" customWidth="1"/>
    <col min="1870" max="2034" width="9.140625" style="1"/>
    <col min="2035" max="2036" width="0" style="1" hidden="1" customWidth="1"/>
    <col min="2037" max="2037" width="2.7109375" style="1" customWidth="1"/>
    <col min="2038" max="2038" width="6.7109375" style="1" customWidth="1"/>
    <col min="2039" max="2039" width="21.7109375" style="1" customWidth="1"/>
    <col min="2040" max="2041" width="0" style="1" hidden="1" customWidth="1"/>
    <col min="2042" max="2043" width="14.7109375" style="1" customWidth="1"/>
    <col min="2044" max="2067" width="0" style="1" hidden="1" customWidth="1"/>
    <col min="2068" max="2088" width="15.7109375" style="1" customWidth="1"/>
    <col min="2089" max="2091" width="0" style="1" hidden="1" customWidth="1"/>
    <col min="2092" max="2094" width="15.7109375" style="1" customWidth="1"/>
    <col min="2095" max="2097" width="0" style="1" hidden="1" customWidth="1"/>
    <col min="2098" max="2100" width="15.7109375" style="1" customWidth="1"/>
    <col min="2101" max="2103" width="0" style="1" hidden="1" customWidth="1"/>
    <col min="2104" max="2106" width="15.7109375" style="1" customWidth="1"/>
    <col min="2107" max="2123" width="0" style="1" hidden="1" customWidth="1"/>
    <col min="2124" max="2124" width="2.7109375" style="1" customWidth="1"/>
    <col min="2125" max="2125" width="24.5703125" style="1" customWidth="1"/>
    <col min="2126" max="2290" width="9.140625" style="1"/>
    <col min="2291" max="2292" width="0" style="1" hidden="1" customWidth="1"/>
    <col min="2293" max="2293" width="2.7109375" style="1" customWidth="1"/>
    <col min="2294" max="2294" width="6.7109375" style="1" customWidth="1"/>
    <col min="2295" max="2295" width="21.7109375" style="1" customWidth="1"/>
    <col min="2296" max="2297" width="0" style="1" hidden="1" customWidth="1"/>
    <col min="2298" max="2299" width="14.7109375" style="1" customWidth="1"/>
    <col min="2300" max="2323" width="0" style="1" hidden="1" customWidth="1"/>
    <col min="2324" max="2344" width="15.7109375" style="1" customWidth="1"/>
    <col min="2345" max="2347" width="0" style="1" hidden="1" customWidth="1"/>
    <col min="2348" max="2350" width="15.7109375" style="1" customWidth="1"/>
    <col min="2351" max="2353" width="0" style="1" hidden="1" customWidth="1"/>
    <col min="2354" max="2356" width="15.7109375" style="1" customWidth="1"/>
    <col min="2357" max="2359" width="0" style="1" hidden="1" customWidth="1"/>
    <col min="2360" max="2362" width="15.7109375" style="1" customWidth="1"/>
    <col min="2363" max="2379" width="0" style="1" hidden="1" customWidth="1"/>
    <col min="2380" max="2380" width="2.7109375" style="1" customWidth="1"/>
    <col min="2381" max="2381" width="24.5703125" style="1" customWidth="1"/>
    <col min="2382" max="2546" width="9.140625" style="1"/>
    <col min="2547" max="2548" width="0" style="1" hidden="1" customWidth="1"/>
    <col min="2549" max="2549" width="2.7109375" style="1" customWidth="1"/>
    <col min="2550" max="2550" width="6.7109375" style="1" customWidth="1"/>
    <col min="2551" max="2551" width="21.7109375" style="1" customWidth="1"/>
    <col min="2552" max="2553" width="0" style="1" hidden="1" customWidth="1"/>
    <col min="2554" max="2555" width="14.7109375" style="1" customWidth="1"/>
    <col min="2556" max="2579" width="0" style="1" hidden="1" customWidth="1"/>
    <col min="2580" max="2600" width="15.7109375" style="1" customWidth="1"/>
    <col min="2601" max="2603" width="0" style="1" hidden="1" customWidth="1"/>
    <col min="2604" max="2606" width="15.7109375" style="1" customWidth="1"/>
    <col min="2607" max="2609" width="0" style="1" hidden="1" customWidth="1"/>
    <col min="2610" max="2612" width="15.7109375" style="1" customWidth="1"/>
    <col min="2613" max="2615" width="0" style="1" hidden="1" customWidth="1"/>
    <col min="2616" max="2618" width="15.7109375" style="1" customWidth="1"/>
    <col min="2619" max="2635" width="0" style="1" hidden="1" customWidth="1"/>
    <col min="2636" max="2636" width="2.7109375" style="1" customWidth="1"/>
    <col min="2637" max="2637" width="24.5703125" style="1" customWidth="1"/>
    <col min="2638" max="2802" width="9.140625" style="1"/>
    <col min="2803" max="2804" width="0" style="1" hidden="1" customWidth="1"/>
    <col min="2805" max="2805" width="2.7109375" style="1" customWidth="1"/>
    <col min="2806" max="2806" width="6.7109375" style="1" customWidth="1"/>
    <col min="2807" max="2807" width="21.7109375" style="1" customWidth="1"/>
    <col min="2808" max="2809" width="0" style="1" hidden="1" customWidth="1"/>
    <col min="2810" max="2811" width="14.7109375" style="1" customWidth="1"/>
    <col min="2812" max="2835" width="0" style="1" hidden="1" customWidth="1"/>
    <col min="2836" max="2856" width="15.7109375" style="1" customWidth="1"/>
    <col min="2857" max="2859" width="0" style="1" hidden="1" customWidth="1"/>
    <col min="2860" max="2862" width="15.7109375" style="1" customWidth="1"/>
    <col min="2863" max="2865" width="0" style="1" hidden="1" customWidth="1"/>
    <col min="2866" max="2868" width="15.7109375" style="1" customWidth="1"/>
    <col min="2869" max="2871" width="0" style="1" hidden="1" customWidth="1"/>
    <col min="2872" max="2874" width="15.7109375" style="1" customWidth="1"/>
    <col min="2875" max="2891" width="0" style="1" hidden="1" customWidth="1"/>
    <col min="2892" max="2892" width="2.7109375" style="1" customWidth="1"/>
    <col min="2893" max="2893" width="24.5703125" style="1" customWidth="1"/>
    <col min="2894" max="3058" width="9.140625" style="1"/>
    <col min="3059" max="3060" width="0" style="1" hidden="1" customWidth="1"/>
    <col min="3061" max="3061" width="2.7109375" style="1" customWidth="1"/>
    <col min="3062" max="3062" width="6.7109375" style="1" customWidth="1"/>
    <col min="3063" max="3063" width="21.7109375" style="1" customWidth="1"/>
    <col min="3064" max="3065" width="0" style="1" hidden="1" customWidth="1"/>
    <col min="3066" max="3067" width="14.7109375" style="1" customWidth="1"/>
    <col min="3068" max="3091" width="0" style="1" hidden="1" customWidth="1"/>
    <col min="3092" max="3112" width="15.7109375" style="1" customWidth="1"/>
    <col min="3113" max="3115" width="0" style="1" hidden="1" customWidth="1"/>
    <col min="3116" max="3118" width="15.7109375" style="1" customWidth="1"/>
    <col min="3119" max="3121" width="0" style="1" hidden="1" customWidth="1"/>
    <col min="3122" max="3124" width="15.7109375" style="1" customWidth="1"/>
    <col min="3125" max="3127" width="0" style="1" hidden="1" customWidth="1"/>
    <col min="3128" max="3130" width="15.7109375" style="1" customWidth="1"/>
    <col min="3131" max="3147" width="0" style="1" hidden="1" customWidth="1"/>
    <col min="3148" max="3148" width="2.7109375" style="1" customWidth="1"/>
    <col min="3149" max="3149" width="24.5703125" style="1" customWidth="1"/>
    <col min="3150" max="3314" width="9.140625" style="1"/>
    <col min="3315" max="3316" width="0" style="1" hidden="1" customWidth="1"/>
    <col min="3317" max="3317" width="2.7109375" style="1" customWidth="1"/>
    <col min="3318" max="3318" width="6.7109375" style="1" customWidth="1"/>
    <col min="3319" max="3319" width="21.7109375" style="1" customWidth="1"/>
    <col min="3320" max="3321" width="0" style="1" hidden="1" customWidth="1"/>
    <col min="3322" max="3323" width="14.7109375" style="1" customWidth="1"/>
    <col min="3324" max="3347" width="0" style="1" hidden="1" customWidth="1"/>
    <col min="3348" max="3368" width="15.7109375" style="1" customWidth="1"/>
    <col min="3369" max="3371" width="0" style="1" hidden="1" customWidth="1"/>
    <col min="3372" max="3374" width="15.7109375" style="1" customWidth="1"/>
    <col min="3375" max="3377" width="0" style="1" hidden="1" customWidth="1"/>
    <col min="3378" max="3380" width="15.7109375" style="1" customWidth="1"/>
    <col min="3381" max="3383" width="0" style="1" hidden="1" customWidth="1"/>
    <col min="3384" max="3386" width="15.7109375" style="1" customWidth="1"/>
    <col min="3387" max="3403" width="0" style="1" hidden="1" customWidth="1"/>
    <col min="3404" max="3404" width="2.7109375" style="1" customWidth="1"/>
    <col min="3405" max="3405" width="24.5703125" style="1" customWidth="1"/>
    <col min="3406" max="3570" width="9.140625" style="1"/>
    <col min="3571" max="3572" width="0" style="1" hidden="1" customWidth="1"/>
    <col min="3573" max="3573" width="2.7109375" style="1" customWidth="1"/>
    <col min="3574" max="3574" width="6.7109375" style="1" customWidth="1"/>
    <col min="3575" max="3575" width="21.7109375" style="1" customWidth="1"/>
    <col min="3576" max="3577" width="0" style="1" hidden="1" customWidth="1"/>
    <col min="3578" max="3579" width="14.7109375" style="1" customWidth="1"/>
    <col min="3580" max="3603" width="0" style="1" hidden="1" customWidth="1"/>
    <col min="3604" max="3624" width="15.7109375" style="1" customWidth="1"/>
    <col min="3625" max="3627" width="0" style="1" hidden="1" customWidth="1"/>
    <col min="3628" max="3630" width="15.7109375" style="1" customWidth="1"/>
    <col min="3631" max="3633" width="0" style="1" hidden="1" customWidth="1"/>
    <col min="3634" max="3636" width="15.7109375" style="1" customWidth="1"/>
    <col min="3637" max="3639" width="0" style="1" hidden="1" customWidth="1"/>
    <col min="3640" max="3642" width="15.7109375" style="1" customWidth="1"/>
    <col min="3643" max="3659" width="0" style="1" hidden="1" customWidth="1"/>
    <col min="3660" max="3660" width="2.7109375" style="1" customWidth="1"/>
    <col min="3661" max="3661" width="24.5703125" style="1" customWidth="1"/>
    <col min="3662" max="3826" width="9.140625" style="1"/>
    <col min="3827" max="3828" width="0" style="1" hidden="1" customWidth="1"/>
    <col min="3829" max="3829" width="2.7109375" style="1" customWidth="1"/>
    <col min="3830" max="3830" width="6.7109375" style="1" customWidth="1"/>
    <col min="3831" max="3831" width="21.7109375" style="1" customWidth="1"/>
    <col min="3832" max="3833" width="0" style="1" hidden="1" customWidth="1"/>
    <col min="3834" max="3835" width="14.7109375" style="1" customWidth="1"/>
    <col min="3836" max="3859" width="0" style="1" hidden="1" customWidth="1"/>
    <col min="3860" max="3880" width="15.7109375" style="1" customWidth="1"/>
    <col min="3881" max="3883" width="0" style="1" hidden="1" customWidth="1"/>
    <col min="3884" max="3886" width="15.7109375" style="1" customWidth="1"/>
    <col min="3887" max="3889" width="0" style="1" hidden="1" customWidth="1"/>
    <col min="3890" max="3892" width="15.7109375" style="1" customWidth="1"/>
    <col min="3893" max="3895" width="0" style="1" hidden="1" customWidth="1"/>
    <col min="3896" max="3898" width="15.7109375" style="1" customWidth="1"/>
    <col min="3899" max="3915" width="0" style="1" hidden="1" customWidth="1"/>
    <col min="3916" max="3916" width="2.7109375" style="1" customWidth="1"/>
    <col min="3917" max="3917" width="24.5703125" style="1" customWidth="1"/>
    <col min="3918" max="4082" width="9.140625" style="1"/>
    <col min="4083" max="4084" width="0" style="1" hidden="1" customWidth="1"/>
    <col min="4085" max="4085" width="2.7109375" style="1" customWidth="1"/>
    <col min="4086" max="4086" width="6.7109375" style="1" customWidth="1"/>
    <col min="4087" max="4087" width="21.7109375" style="1" customWidth="1"/>
    <col min="4088" max="4089" width="0" style="1" hidden="1" customWidth="1"/>
    <col min="4090" max="4091" width="14.7109375" style="1" customWidth="1"/>
    <col min="4092" max="4115" width="0" style="1" hidden="1" customWidth="1"/>
    <col min="4116" max="4136" width="15.7109375" style="1" customWidth="1"/>
    <col min="4137" max="4139" width="0" style="1" hidden="1" customWidth="1"/>
    <col min="4140" max="4142" width="15.7109375" style="1" customWidth="1"/>
    <col min="4143" max="4145" width="0" style="1" hidden="1" customWidth="1"/>
    <col min="4146" max="4148" width="15.7109375" style="1" customWidth="1"/>
    <col min="4149" max="4151" width="0" style="1" hidden="1" customWidth="1"/>
    <col min="4152" max="4154" width="15.7109375" style="1" customWidth="1"/>
    <col min="4155" max="4171" width="0" style="1" hidden="1" customWidth="1"/>
    <col min="4172" max="4172" width="2.7109375" style="1" customWidth="1"/>
    <col min="4173" max="4173" width="24.5703125" style="1" customWidth="1"/>
    <col min="4174" max="4338" width="9.140625" style="1"/>
    <col min="4339" max="4340" width="0" style="1" hidden="1" customWidth="1"/>
    <col min="4341" max="4341" width="2.7109375" style="1" customWidth="1"/>
    <col min="4342" max="4342" width="6.7109375" style="1" customWidth="1"/>
    <col min="4343" max="4343" width="21.7109375" style="1" customWidth="1"/>
    <col min="4344" max="4345" width="0" style="1" hidden="1" customWidth="1"/>
    <col min="4346" max="4347" width="14.7109375" style="1" customWidth="1"/>
    <col min="4348" max="4371" width="0" style="1" hidden="1" customWidth="1"/>
    <col min="4372" max="4392" width="15.7109375" style="1" customWidth="1"/>
    <col min="4393" max="4395" width="0" style="1" hidden="1" customWidth="1"/>
    <col min="4396" max="4398" width="15.7109375" style="1" customWidth="1"/>
    <col min="4399" max="4401" width="0" style="1" hidden="1" customWidth="1"/>
    <col min="4402" max="4404" width="15.7109375" style="1" customWidth="1"/>
    <col min="4405" max="4407" width="0" style="1" hidden="1" customWidth="1"/>
    <col min="4408" max="4410" width="15.7109375" style="1" customWidth="1"/>
    <col min="4411" max="4427" width="0" style="1" hidden="1" customWidth="1"/>
    <col min="4428" max="4428" width="2.7109375" style="1" customWidth="1"/>
    <col min="4429" max="4429" width="24.5703125" style="1" customWidth="1"/>
    <col min="4430" max="4594" width="9.140625" style="1"/>
    <col min="4595" max="4596" width="0" style="1" hidden="1" customWidth="1"/>
    <col min="4597" max="4597" width="2.7109375" style="1" customWidth="1"/>
    <col min="4598" max="4598" width="6.7109375" style="1" customWidth="1"/>
    <col min="4599" max="4599" width="21.7109375" style="1" customWidth="1"/>
    <col min="4600" max="4601" width="0" style="1" hidden="1" customWidth="1"/>
    <col min="4602" max="4603" width="14.7109375" style="1" customWidth="1"/>
    <col min="4604" max="4627" width="0" style="1" hidden="1" customWidth="1"/>
    <col min="4628" max="4648" width="15.7109375" style="1" customWidth="1"/>
    <col min="4649" max="4651" width="0" style="1" hidden="1" customWidth="1"/>
    <col min="4652" max="4654" width="15.7109375" style="1" customWidth="1"/>
    <col min="4655" max="4657" width="0" style="1" hidden="1" customWidth="1"/>
    <col min="4658" max="4660" width="15.7109375" style="1" customWidth="1"/>
    <col min="4661" max="4663" width="0" style="1" hidden="1" customWidth="1"/>
    <col min="4664" max="4666" width="15.7109375" style="1" customWidth="1"/>
    <col min="4667" max="4683" width="0" style="1" hidden="1" customWidth="1"/>
    <col min="4684" max="4684" width="2.7109375" style="1" customWidth="1"/>
    <col min="4685" max="4685" width="24.5703125" style="1" customWidth="1"/>
    <col min="4686" max="4850" width="9.140625" style="1"/>
    <col min="4851" max="4852" width="0" style="1" hidden="1" customWidth="1"/>
    <col min="4853" max="4853" width="2.7109375" style="1" customWidth="1"/>
    <col min="4854" max="4854" width="6.7109375" style="1" customWidth="1"/>
    <col min="4855" max="4855" width="21.7109375" style="1" customWidth="1"/>
    <col min="4856" max="4857" width="0" style="1" hidden="1" customWidth="1"/>
    <col min="4858" max="4859" width="14.7109375" style="1" customWidth="1"/>
    <col min="4860" max="4883" width="0" style="1" hidden="1" customWidth="1"/>
    <col min="4884" max="4904" width="15.7109375" style="1" customWidth="1"/>
    <col min="4905" max="4907" width="0" style="1" hidden="1" customWidth="1"/>
    <col min="4908" max="4910" width="15.7109375" style="1" customWidth="1"/>
    <col min="4911" max="4913" width="0" style="1" hidden="1" customWidth="1"/>
    <col min="4914" max="4916" width="15.7109375" style="1" customWidth="1"/>
    <col min="4917" max="4919" width="0" style="1" hidden="1" customWidth="1"/>
    <col min="4920" max="4922" width="15.7109375" style="1" customWidth="1"/>
    <col min="4923" max="4939" width="0" style="1" hidden="1" customWidth="1"/>
    <col min="4940" max="4940" width="2.7109375" style="1" customWidth="1"/>
    <col min="4941" max="4941" width="24.5703125" style="1" customWidth="1"/>
    <col min="4942" max="5106" width="9.140625" style="1"/>
    <col min="5107" max="5108" width="0" style="1" hidden="1" customWidth="1"/>
    <col min="5109" max="5109" width="2.7109375" style="1" customWidth="1"/>
    <col min="5110" max="5110" width="6.7109375" style="1" customWidth="1"/>
    <col min="5111" max="5111" width="21.7109375" style="1" customWidth="1"/>
    <col min="5112" max="5113" width="0" style="1" hidden="1" customWidth="1"/>
    <col min="5114" max="5115" width="14.7109375" style="1" customWidth="1"/>
    <col min="5116" max="5139" width="0" style="1" hidden="1" customWidth="1"/>
    <col min="5140" max="5160" width="15.7109375" style="1" customWidth="1"/>
    <col min="5161" max="5163" width="0" style="1" hidden="1" customWidth="1"/>
    <col min="5164" max="5166" width="15.7109375" style="1" customWidth="1"/>
    <col min="5167" max="5169" width="0" style="1" hidden="1" customWidth="1"/>
    <col min="5170" max="5172" width="15.7109375" style="1" customWidth="1"/>
    <col min="5173" max="5175" width="0" style="1" hidden="1" customWidth="1"/>
    <col min="5176" max="5178" width="15.7109375" style="1" customWidth="1"/>
    <col min="5179" max="5195" width="0" style="1" hidden="1" customWidth="1"/>
    <col min="5196" max="5196" width="2.7109375" style="1" customWidth="1"/>
    <col min="5197" max="5197" width="24.5703125" style="1" customWidth="1"/>
    <col min="5198" max="5362" width="9.140625" style="1"/>
    <col min="5363" max="5364" width="0" style="1" hidden="1" customWidth="1"/>
    <col min="5365" max="5365" width="2.7109375" style="1" customWidth="1"/>
    <col min="5366" max="5366" width="6.7109375" style="1" customWidth="1"/>
    <col min="5367" max="5367" width="21.7109375" style="1" customWidth="1"/>
    <col min="5368" max="5369" width="0" style="1" hidden="1" customWidth="1"/>
    <col min="5370" max="5371" width="14.7109375" style="1" customWidth="1"/>
    <col min="5372" max="5395" width="0" style="1" hidden="1" customWidth="1"/>
    <col min="5396" max="5416" width="15.7109375" style="1" customWidth="1"/>
    <col min="5417" max="5419" width="0" style="1" hidden="1" customWidth="1"/>
    <col min="5420" max="5422" width="15.7109375" style="1" customWidth="1"/>
    <col min="5423" max="5425" width="0" style="1" hidden="1" customWidth="1"/>
    <col min="5426" max="5428" width="15.7109375" style="1" customWidth="1"/>
    <col min="5429" max="5431" width="0" style="1" hidden="1" customWidth="1"/>
    <col min="5432" max="5434" width="15.7109375" style="1" customWidth="1"/>
    <col min="5435" max="5451" width="0" style="1" hidden="1" customWidth="1"/>
    <col min="5452" max="5452" width="2.7109375" style="1" customWidth="1"/>
    <col min="5453" max="5453" width="24.5703125" style="1" customWidth="1"/>
    <col min="5454" max="5618" width="9.140625" style="1"/>
    <col min="5619" max="5620" width="0" style="1" hidden="1" customWidth="1"/>
    <col min="5621" max="5621" width="2.7109375" style="1" customWidth="1"/>
    <col min="5622" max="5622" width="6.7109375" style="1" customWidth="1"/>
    <col min="5623" max="5623" width="21.7109375" style="1" customWidth="1"/>
    <col min="5624" max="5625" width="0" style="1" hidden="1" customWidth="1"/>
    <col min="5626" max="5627" width="14.7109375" style="1" customWidth="1"/>
    <col min="5628" max="5651" width="0" style="1" hidden="1" customWidth="1"/>
    <col min="5652" max="5672" width="15.7109375" style="1" customWidth="1"/>
    <col min="5673" max="5675" width="0" style="1" hidden="1" customWidth="1"/>
    <col min="5676" max="5678" width="15.7109375" style="1" customWidth="1"/>
    <col min="5679" max="5681" width="0" style="1" hidden="1" customWidth="1"/>
    <col min="5682" max="5684" width="15.7109375" style="1" customWidth="1"/>
    <col min="5685" max="5687" width="0" style="1" hidden="1" customWidth="1"/>
    <col min="5688" max="5690" width="15.7109375" style="1" customWidth="1"/>
    <col min="5691" max="5707" width="0" style="1" hidden="1" customWidth="1"/>
    <col min="5708" max="5708" width="2.7109375" style="1" customWidth="1"/>
    <col min="5709" max="5709" width="24.5703125" style="1" customWidth="1"/>
    <col min="5710" max="5874" width="9.140625" style="1"/>
    <col min="5875" max="5876" width="0" style="1" hidden="1" customWidth="1"/>
    <col min="5877" max="5877" width="2.7109375" style="1" customWidth="1"/>
    <col min="5878" max="5878" width="6.7109375" style="1" customWidth="1"/>
    <col min="5879" max="5879" width="21.7109375" style="1" customWidth="1"/>
    <col min="5880" max="5881" width="0" style="1" hidden="1" customWidth="1"/>
    <col min="5882" max="5883" width="14.7109375" style="1" customWidth="1"/>
    <col min="5884" max="5907" width="0" style="1" hidden="1" customWidth="1"/>
    <col min="5908" max="5928" width="15.7109375" style="1" customWidth="1"/>
    <col min="5929" max="5931" width="0" style="1" hidden="1" customWidth="1"/>
    <col min="5932" max="5934" width="15.7109375" style="1" customWidth="1"/>
    <col min="5935" max="5937" width="0" style="1" hidden="1" customWidth="1"/>
    <col min="5938" max="5940" width="15.7109375" style="1" customWidth="1"/>
    <col min="5941" max="5943" width="0" style="1" hidden="1" customWidth="1"/>
    <col min="5944" max="5946" width="15.7109375" style="1" customWidth="1"/>
    <col min="5947" max="5963" width="0" style="1" hidden="1" customWidth="1"/>
    <col min="5964" max="5964" width="2.7109375" style="1" customWidth="1"/>
    <col min="5965" max="5965" width="24.5703125" style="1" customWidth="1"/>
    <col min="5966" max="6130" width="9.140625" style="1"/>
    <col min="6131" max="6132" width="0" style="1" hidden="1" customWidth="1"/>
    <col min="6133" max="6133" width="2.7109375" style="1" customWidth="1"/>
    <col min="6134" max="6134" width="6.7109375" style="1" customWidth="1"/>
    <col min="6135" max="6135" width="21.7109375" style="1" customWidth="1"/>
    <col min="6136" max="6137" width="0" style="1" hidden="1" customWidth="1"/>
    <col min="6138" max="6139" width="14.7109375" style="1" customWidth="1"/>
    <col min="6140" max="6163" width="0" style="1" hidden="1" customWidth="1"/>
    <col min="6164" max="6184" width="15.7109375" style="1" customWidth="1"/>
    <col min="6185" max="6187" width="0" style="1" hidden="1" customWidth="1"/>
    <col min="6188" max="6190" width="15.7109375" style="1" customWidth="1"/>
    <col min="6191" max="6193" width="0" style="1" hidden="1" customWidth="1"/>
    <col min="6194" max="6196" width="15.7109375" style="1" customWidth="1"/>
    <col min="6197" max="6199" width="0" style="1" hidden="1" customWidth="1"/>
    <col min="6200" max="6202" width="15.7109375" style="1" customWidth="1"/>
    <col min="6203" max="6219" width="0" style="1" hidden="1" customWidth="1"/>
    <col min="6220" max="6220" width="2.7109375" style="1" customWidth="1"/>
    <col min="6221" max="6221" width="24.5703125" style="1" customWidth="1"/>
    <col min="6222" max="6386" width="9.140625" style="1"/>
    <col min="6387" max="6388" width="0" style="1" hidden="1" customWidth="1"/>
    <col min="6389" max="6389" width="2.7109375" style="1" customWidth="1"/>
    <col min="6390" max="6390" width="6.7109375" style="1" customWidth="1"/>
    <col min="6391" max="6391" width="21.7109375" style="1" customWidth="1"/>
    <col min="6392" max="6393" width="0" style="1" hidden="1" customWidth="1"/>
    <col min="6394" max="6395" width="14.7109375" style="1" customWidth="1"/>
    <col min="6396" max="6419" width="0" style="1" hidden="1" customWidth="1"/>
    <col min="6420" max="6440" width="15.7109375" style="1" customWidth="1"/>
    <col min="6441" max="6443" width="0" style="1" hidden="1" customWidth="1"/>
    <col min="6444" max="6446" width="15.7109375" style="1" customWidth="1"/>
    <col min="6447" max="6449" width="0" style="1" hidden="1" customWidth="1"/>
    <col min="6450" max="6452" width="15.7109375" style="1" customWidth="1"/>
    <col min="6453" max="6455" width="0" style="1" hidden="1" customWidth="1"/>
    <col min="6456" max="6458" width="15.7109375" style="1" customWidth="1"/>
    <col min="6459" max="6475" width="0" style="1" hidden="1" customWidth="1"/>
    <col min="6476" max="6476" width="2.7109375" style="1" customWidth="1"/>
    <col min="6477" max="6477" width="24.5703125" style="1" customWidth="1"/>
    <col min="6478" max="6642" width="9.140625" style="1"/>
    <col min="6643" max="6644" width="0" style="1" hidden="1" customWidth="1"/>
    <col min="6645" max="6645" width="2.7109375" style="1" customWidth="1"/>
    <col min="6646" max="6646" width="6.7109375" style="1" customWidth="1"/>
    <col min="6647" max="6647" width="21.7109375" style="1" customWidth="1"/>
    <col min="6648" max="6649" width="0" style="1" hidden="1" customWidth="1"/>
    <col min="6650" max="6651" width="14.7109375" style="1" customWidth="1"/>
    <col min="6652" max="6675" width="0" style="1" hidden="1" customWidth="1"/>
    <col min="6676" max="6696" width="15.7109375" style="1" customWidth="1"/>
    <col min="6697" max="6699" width="0" style="1" hidden="1" customWidth="1"/>
    <col min="6700" max="6702" width="15.7109375" style="1" customWidth="1"/>
    <col min="6703" max="6705" width="0" style="1" hidden="1" customWidth="1"/>
    <col min="6706" max="6708" width="15.7109375" style="1" customWidth="1"/>
    <col min="6709" max="6711" width="0" style="1" hidden="1" customWidth="1"/>
    <col min="6712" max="6714" width="15.7109375" style="1" customWidth="1"/>
    <col min="6715" max="6731" width="0" style="1" hidden="1" customWidth="1"/>
    <col min="6732" max="6732" width="2.7109375" style="1" customWidth="1"/>
    <col min="6733" max="6733" width="24.5703125" style="1" customWidth="1"/>
    <col min="6734" max="6898" width="9.140625" style="1"/>
    <col min="6899" max="6900" width="0" style="1" hidden="1" customWidth="1"/>
    <col min="6901" max="6901" width="2.7109375" style="1" customWidth="1"/>
    <col min="6902" max="6902" width="6.7109375" style="1" customWidth="1"/>
    <col min="6903" max="6903" width="21.7109375" style="1" customWidth="1"/>
    <col min="6904" max="6905" width="0" style="1" hidden="1" customWidth="1"/>
    <col min="6906" max="6907" width="14.7109375" style="1" customWidth="1"/>
    <col min="6908" max="6931" width="0" style="1" hidden="1" customWidth="1"/>
    <col min="6932" max="6952" width="15.7109375" style="1" customWidth="1"/>
    <col min="6953" max="6955" width="0" style="1" hidden="1" customWidth="1"/>
    <col min="6956" max="6958" width="15.7109375" style="1" customWidth="1"/>
    <col min="6959" max="6961" width="0" style="1" hidden="1" customWidth="1"/>
    <col min="6962" max="6964" width="15.7109375" style="1" customWidth="1"/>
    <col min="6965" max="6967" width="0" style="1" hidden="1" customWidth="1"/>
    <col min="6968" max="6970" width="15.7109375" style="1" customWidth="1"/>
    <col min="6971" max="6987" width="0" style="1" hidden="1" customWidth="1"/>
    <col min="6988" max="6988" width="2.7109375" style="1" customWidth="1"/>
    <col min="6989" max="6989" width="24.5703125" style="1" customWidth="1"/>
    <col min="6990" max="7154" width="9.140625" style="1"/>
    <col min="7155" max="7156" width="0" style="1" hidden="1" customWidth="1"/>
    <col min="7157" max="7157" width="2.7109375" style="1" customWidth="1"/>
    <col min="7158" max="7158" width="6.7109375" style="1" customWidth="1"/>
    <col min="7159" max="7159" width="21.7109375" style="1" customWidth="1"/>
    <col min="7160" max="7161" width="0" style="1" hidden="1" customWidth="1"/>
    <col min="7162" max="7163" width="14.7109375" style="1" customWidth="1"/>
    <col min="7164" max="7187" width="0" style="1" hidden="1" customWidth="1"/>
    <col min="7188" max="7208" width="15.7109375" style="1" customWidth="1"/>
    <col min="7209" max="7211" width="0" style="1" hidden="1" customWidth="1"/>
    <col min="7212" max="7214" width="15.7109375" style="1" customWidth="1"/>
    <col min="7215" max="7217" width="0" style="1" hidden="1" customWidth="1"/>
    <col min="7218" max="7220" width="15.7109375" style="1" customWidth="1"/>
    <col min="7221" max="7223" width="0" style="1" hidden="1" customWidth="1"/>
    <col min="7224" max="7226" width="15.7109375" style="1" customWidth="1"/>
    <col min="7227" max="7243" width="0" style="1" hidden="1" customWidth="1"/>
    <col min="7244" max="7244" width="2.7109375" style="1" customWidth="1"/>
    <col min="7245" max="7245" width="24.5703125" style="1" customWidth="1"/>
    <col min="7246" max="7410" width="9.140625" style="1"/>
    <col min="7411" max="7412" width="0" style="1" hidden="1" customWidth="1"/>
    <col min="7413" max="7413" width="2.7109375" style="1" customWidth="1"/>
    <col min="7414" max="7414" width="6.7109375" style="1" customWidth="1"/>
    <col min="7415" max="7415" width="21.7109375" style="1" customWidth="1"/>
    <col min="7416" max="7417" width="0" style="1" hidden="1" customWidth="1"/>
    <col min="7418" max="7419" width="14.7109375" style="1" customWidth="1"/>
    <col min="7420" max="7443" width="0" style="1" hidden="1" customWidth="1"/>
    <col min="7444" max="7464" width="15.7109375" style="1" customWidth="1"/>
    <col min="7465" max="7467" width="0" style="1" hidden="1" customWidth="1"/>
    <col min="7468" max="7470" width="15.7109375" style="1" customWidth="1"/>
    <col min="7471" max="7473" width="0" style="1" hidden="1" customWidth="1"/>
    <col min="7474" max="7476" width="15.7109375" style="1" customWidth="1"/>
    <col min="7477" max="7479" width="0" style="1" hidden="1" customWidth="1"/>
    <col min="7480" max="7482" width="15.7109375" style="1" customWidth="1"/>
    <col min="7483" max="7499" width="0" style="1" hidden="1" customWidth="1"/>
    <col min="7500" max="7500" width="2.7109375" style="1" customWidth="1"/>
    <col min="7501" max="7501" width="24.5703125" style="1" customWidth="1"/>
    <col min="7502" max="7666" width="9.140625" style="1"/>
    <col min="7667" max="7668" width="0" style="1" hidden="1" customWidth="1"/>
    <col min="7669" max="7669" width="2.7109375" style="1" customWidth="1"/>
    <col min="7670" max="7670" width="6.7109375" style="1" customWidth="1"/>
    <col min="7671" max="7671" width="21.7109375" style="1" customWidth="1"/>
    <col min="7672" max="7673" width="0" style="1" hidden="1" customWidth="1"/>
    <col min="7674" max="7675" width="14.7109375" style="1" customWidth="1"/>
    <col min="7676" max="7699" width="0" style="1" hidden="1" customWidth="1"/>
    <col min="7700" max="7720" width="15.7109375" style="1" customWidth="1"/>
    <col min="7721" max="7723" width="0" style="1" hidden="1" customWidth="1"/>
    <col min="7724" max="7726" width="15.7109375" style="1" customWidth="1"/>
    <col min="7727" max="7729" width="0" style="1" hidden="1" customWidth="1"/>
    <col min="7730" max="7732" width="15.7109375" style="1" customWidth="1"/>
    <col min="7733" max="7735" width="0" style="1" hidden="1" customWidth="1"/>
    <col min="7736" max="7738" width="15.7109375" style="1" customWidth="1"/>
    <col min="7739" max="7755" width="0" style="1" hidden="1" customWidth="1"/>
    <col min="7756" max="7756" width="2.7109375" style="1" customWidth="1"/>
    <col min="7757" max="7757" width="24.5703125" style="1" customWidth="1"/>
    <col min="7758" max="7922" width="9.140625" style="1"/>
    <col min="7923" max="7924" width="0" style="1" hidden="1" customWidth="1"/>
    <col min="7925" max="7925" width="2.7109375" style="1" customWidth="1"/>
    <col min="7926" max="7926" width="6.7109375" style="1" customWidth="1"/>
    <col min="7927" max="7927" width="21.7109375" style="1" customWidth="1"/>
    <col min="7928" max="7929" width="0" style="1" hidden="1" customWidth="1"/>
    <col min="7930" max="7931" width="14.7109375" style="1" customWidth="1"/>
    <col min="7932" max="7955" width="0" style="1" hidden="1" customWidth="1"/>
    <col min="7956" max="7976" width="15.7109375" style="1" customWidth="1"/>
    <col min="7977" max="7979" width="0" style="1" hidden="1" customWidth="1"/>
    <col min="7980" max="7982" width="15.7109375" style="1" customWidth="1"/>
    <col min="7983" max="7985" width="0" style="1" hidden="1" customWidth="1"/>
    <col min="7986" max="7988" width="15.7109375" style="1" customWidth="1"/>
    <col min="7989" max="7991" width="0" style="1" hidden="1" customWidth="1"/>
    <col min="7992" max="7994" width="15.7109375" style="1" customWidth="1"/>
    <col min="7995" max="8011" width="0" style="1" hidden="1" customWidth="1"/>
    <col min="8012" max="8012" width="2.7109375" style="1" customWidth="1"/>
    <col min="8013" max="8013" width="24.5703125" style="1" customWidth="1"/>
    <col min="8014" max="8178" width="9.140625" style="1"/>
    <col min="8179" max="8180" width="0" style="1" hidden="1" customWidth="1"/>
    <col min="8181" max="8181" width="2.7109375" style="1" customWidth="1"/>
    <col min="8182" max="8182" width="6.7109375" style="1" customWidth="1"/>
    <col min="8183" max="8183" width="21.7109375" style="1" customWidth="1"/>
    <col min="8184" max="8185" width="0" style="1" hidden="1" customWidth="1"/>
    <col min="8186" max="8187" width="14.7109375" style="1" customWidth="1"/>
    <col min="8188" max="8211" width="0" style="1" hidden="1" customWidth="1"/>
    <col min="8212" max="8232" width="15.7109375" style="1" customWidth="1"/>
    <col min="8233" max="8235" width="0" style="1" hidden="1" customWidth="1"/>
    <col min="8236" max="8238" width="15.7109375" style="1" customWidth="1"/>
    <col min="8239" max="8241" width="0" style="1" hidden="1" customWidth="1"/>
    <col min="8242" max="8244" width="15.7109375" style="1" customWidth="1"/>
    <col min="8245" max="8247" width="0" style="1" hidden="1" customWidth="1"/>
    <col min="8248" max="8250" width="15.7109375" style="1" customWidth="1"/>
    <col min="8251" max="8267" width="0" style="1" hidden="1" customWidth="1"/>
    <col min="8268" max="8268" width="2.7109375" style="1" customWidth="1"/>
    <col min="8269" max="8269" width="24.5703125" style="1" customWidth="1"/>
    <col min="8270" max="8434" width="9.140625" style="1"/>
    <col min="8435" max="8436" width="0" style="1" hidden="1" customWidth="1"/>
    <col min="8437" max="8437" width="2.7109375" style="1" customWidth="1"/>
    <col min="8438" max="8438" width="6.7109375" style="1" customWidth="1"/>
    <col min="8439" max="8439" width="21.7109375" style="1" customWidth="1"/>
    <col min="8440" max="8441" width="0" style="1" hidden="1" customWidth="1"/>
    <col min="8442" max="8443" width="14.7109375" style="1" customWidth="1"/>
    <col min="8444" max="8467" width="0" style="1" hidden="1" customWidth="1"/>
    <col min="8468" max="8488" width="15.7109375" style="1" customWidth="1"/>
    <col min="8489" max="8491" width="0" style="1" hidden="1" customWidth="1"/>
    <col min="8492" max="8494" width="15.7109375" style="1" customWidth="1"/>
    <col min="8495" max="8497" width="0" style="1" hidden="1" customWidth="1"/>
    <col min="8498" max="8500" width="15.7109375" style="1" customWidth="1"/>
    <col min="8501" max="8503" width="0" style="1" hidden="1" customWidth="1"/>
    <col min="8504" max="8506" width="15.7109375" style="1" customWidth="1"/>
    <col min="8507" max="8523" width="0" style="1" hidden="1" customWidth="1"/>
    <col min="8524" max="8524" width="2.7109375" style="1" customWidth="1"/>
    <col min="8525" max="8525" width="24.5703125" style="1" customWidth="1"/>
    <col min="8526" max="8690" width="9.140625" style="1"/>
    <col min="8691" max="8692" width="0" style="1" hidden="1" customWidth="1"/>
    <col min="8693" max="8693" width="2.7109375" style="1" customWidth="1"/>
    <col min="8694" max="8694" width="6.7109375" style="1" customWidth="1"/>
    <col min="8695" max="8695" width="21.7109375" style="1" customWidth="1"/>
    <col min="8696" max="8697" width="0" style="1" hidden="1" customWidth="1"/>
    <col min="8698" max="8699" width="14.7109375" style="1" customWidth="1"/>
    <col min="8700" max="8723" width="0" style="1" hidden="1" customWidth="1"/>
    <col min="8724" max="8744" width="15.7109375" style="1" customWidth="1"/>
    <col min="8745" max="8747" width="0" style="1" hidden="1" customWidth="1"/>
    <col min="8748" max="8750" width="15.7109375" style="1" customWidth="1"/>
    <col min="8751" max="8753" width="0" style="1" hidden="1" customWidth="1"/>
    <col min="8754" max="8756" width="15.7109375" style="1" customWidth="1"/>
    <col min="8757" max="8759" width="0" style="1" hidden="1" customWidth="1"/>
    <col min="8760" max="8762" width="15.7109375" style="1" customWidth="1"/>
    <col min="8763" max="8779" width="0" style="1" hidden="1" customWidth="1"/>
    <col min="8780" max="8780" width="2.7109375" style="1" customWidth="1"/>
    <col min="8781" max="8781" width="24.5703125" style="1" customWidth="1"/>
    <col min="8782" max="8946" width="9.140625" style="1"/>
    <col min="8947" max="8948" width="0" style="1" hidden="1" customWidth="1"/>
    <col min="8949" max="8949" width="2.7109375" style="1" customWidth="1"/>
    <col min="8950" max="8950" width="6.7109375" style="1" customWidth="1"/>
    <col min="8951" max="8951" width="21.7109375" style="1" customWidth="1"/>
    <col min="8952" max="8953" width="0" style="1" hidden="1" customWidth="1"/>
    <col min="8954" max="8955" width="14.7109375" style="1" customWidth="1"/>
    <col min="8956" max="8979" width="0" style="1" hidden="1" customWidth="1"/>
    <col min="8980" max="9000" width="15.7109375" style="1" customWidth="1"/>
    <col min="9001" max="9003" width="0" style="1" hidden="1" customWidth="1"/>
    <col min="9004" max="9006" width="15.7109375" style="1" customWidth="1"/>
    <col min="9007" max="9009" width="0" style="1" hidden="1" customWidth="1"/>
    <col min="9010" max="9012" width="15.7109375" style="1" customWidth="1"/>
    <col min="9013" max="9015" width="0" style="1" hidden="1" customWidth="1"/>
    <col min="9016" max="9018" width="15.7109375" style="1" customWidth="1"/>
    <col min="9019" max="9035" width="0" style="1" hidden="1" customWidth="1"/>
    <col min="9036" max="9036" width="2.7109375" style="1" customWidth="1"/>
    <col min="9037" max="9037" width="24.5703125" style="1" customWidth="1"/>
    <col min="9038" max="9202" width="9.140625" style="1"/>
    <col min="9203" max="9204" width="0" style="1" hidden="1" customWidth="1"/>
    <col min="9205" max="9205" width="2.7109375" style="1" customWidth="1"/>
    <col min="9206" max="9206" width="6.7109375" style="1" customWidth="1"/>
    <col min="9207" max="9207" width="21.7109375" style="1" customWidth="1"/>
    <col min="9208" max="9209" width="0" style="1" hidden="1" customWidth="1"/>
    <col min="9210" max="9211" width="14.7109375" style="1" customWidth="1"/>
    <col min="9212" max="9235" width="0" style="1" hidden="1" customWidth="1"/>
    <col min="9236" max="9256" width="15.7109375" style="1" customWidth="1"/>
    <col min="9257" max="9259" width="0" style="1" hidden="1" customWidth="1"/>
    <col min="9260" max="9262" width="15.7109375" style="1" customWidth="1"/>
    <col min="9263" max="9265" width="0" style="1" hidden="1" customWidth="1"/>
    <col min="9266" max="9268" width="15.7109375" style="1" customWidth="1"/>
    <col min="9269" max="9271" width="0" style="1" hidden="1" customWidth="1"/>
    <col min="9272" max="9274" width="15.7109375" style="1" customWidth="1"/>
    <col min="9275" max="9291" width="0" style="1" hidden="1" customWidth="1"/>
    <col min="9292" max="9292" width="2.7109375" style="1" customWidth="1"/>
    <col min="9293" max="9293" width="24.5703125" style="1" customWidth="1"/>
    <col min="9294" max="9458" width="9.140625" style="1"/>
    <col min="9459" max="9460" width="0" style="1" hidden="1" customWidth="1"/>
    <col min="9461" max="9461" width="2.7109375" style="1" customWidth="1"/>
    <col min="9462" max="9462" width="6.7109375" style="1" customWidth="1"/>
    <col min="9463" max="9463" width="21.7109375" style="1" customWidth="1"/>
    <col min="9464" max="9465" width="0" style="1" hidden="1" customWidth="1"/>
    <col min="9466" max="9467" width="14.7109375" style="1" customWidth="1"/>
    <col min="9468" max="9491" width="0" style="1" hidden="1" customWidth="1"/>
    <col min="9492" max="9512" width="15.7109375" style="1" customWidth="1"/>
    <col min="9513" max="9515" width="0" style="1" hidden="1" customWidth="1"/>
    <col min="9516" max="9518" width="15.7109375" style="1" customWidth="1"/>
    <col min="9519" max="9521" width="0" style="1" hidden="1" customWidth="1"/>
    <col min="9522" max="9524" width="15.7109375" style="1" customWidth="1"/>
    <col min="9525" max="9527" width="0" style="1" hidden="1" customWidth="1"/>
    <col min="9528" max="9530" width="15.7109375" style="1" customWidth="1"/>
    <col min="9531" max="9547" width="0" style="1" hidden="1" customWidth="1"/>
    <col min="9548" max="9548" width="2.7109375" style="1" customWidth="1"/>
    <col min="9549" max="9549" width="24.5703125" style="1" customWidth="1"/>
    <col min="9550" max="9714" width="9.140625" style="1"/>
    <col min="9715" max="9716" width="0" style="1" hidden="1" customWidth="1"/>
    <col min="9717" max="9717" width="2.7109375" style="1" customWidth="1"/>
    <col min="9718" max="9718" width="6.7109375" style="1" customWidth="1"/>
    <col min="9719" max="9719" width="21.7109375" style="1" customWidth="1"/>
    <col min="9720" max="9721" width="0" style="1" hidden="1" customWidth="1"/>
    <col min="9722" max="9723" width="14.7109375" style="1" customWidth="1"/>
    <col min="9724" max="9747" width="0" style="1" hidden="1" customWidth="1"/>
    <col min="9748" max="9768" width="15.7109375" style="1" customWidth="1"/>
    <col min="9769" max="9771" width="0" style="1" hidden="1" customWidth="1"/>
    <col min="9772" max="9774" width="15.7109375" style="1" customWidth="1"/>
    <col min="9775" max="9777" width="0" style="1" hidden="1" customWidth="1"/>
    <col min="9778" max="9780" width="15.7109375" style="1" customWidth="1"/>
    <col min="9781" max="9783" width="0" style="1" hidden="1" customWidth="1"/>
    <col min="9784" max="9786" width="15.7109375" style="1" customWidth="1"/>
    <col min="9787" max="9803" width="0" style="1" hidden="1" customWidth="1"/>
    <col min="9804" max="9804" width="2.7109375" style="1" customWidth="1"/>
    <col min="9805" max="9805" width="24.5703125" style="1" customWidth="1"/>
    <col min="9806" max="9970" width="9.140625" style="1"/>
    <col min="9971" max="9972" width="0" style="1" hidden="1" customWidth="1"/>
    <col min="9973" max="9973" width="2.7109375" style="1" customWidth="1"/>
    <col min="9974" max="9974" width="6.7109375" style="1" customWidth="1"/>
    <col min="9975" max="9975" width="21.7109375" style="1" customWidth="1"/>
    <col min="9976" max="9977" width="0" style="1" hidden="1" customWidth="1"/>
    <col min="9978" max="9979" width="14.7109375" style="1" customWidth="1"/>
    <col min="9980" max="10003" width="0" style="1" hidden="1" customWidth="1"/>
    <col min="10004" max="10024" width="15.7109375" style="1" customWidth="1"/>
    <col min="10025" max="10027" width="0" style="1" hidden="1" customWidth="1"/>
    <col min="10028" max="10030" width="15.7109375" style="1" customWidth="1"/>
    <col min="10031" max="10033" width="0" style="1" hidden="1" customWidth="1"/>
    <col min="10034" max="10036" width="15.7109375" style="1" customWidth="1"/>
    <col min="10037" max="10039" width="0" style="1" hidden="1" customWidth="1"/>
    <col min="10040" max="10042" width="15.7109375" style="1" customWidth="1"/>
    <col min="10043" max="10059" width="0" style="1" hidden="1" customWidth="1"/>
    <col min="10060" max="10060" width="2.7109375" style="1" customWidth="1"/>
    <col min="10061" max="10061" width="24.5703125" style="1" customWidth="1"/>
    <col min="10062" max="10226" width="9.140625" style="1"/>
    <col min="10227" max="10228" width="0" style="1" hidden="1" customWidth="1"/>
    <col min="10229" max="10229" width="2.7109375" style="1" customWidth="1"/>
    <col min="10230" max="10230" width="6.7109375" style="1" customWidth="1"/>
    <col min="10231" max="10231" width="21.7109375" style="1" customWidth="1"/>
    <col min="10232" max="10233" width="0" style="1" hidden="1" customWidth="1"/>
    <col min="10234" max="10235" width="14.7109375" style="1" customWidth="1"/>
    <col min="10236" max="10259" width="0" style="1" hidden="1" customWidth="1"/>
    <col min="10260" max="10280" width="15.7109375" style="1" customWidth="1"/>
    <col min="10281" max="10283" width="0" style="1" hidden="1" customWidth="1"/>
    <col min="10284" max="10286" width="15.7109375" style="1" customWidth="1"/>
    <col min="10287" max="10289" width="0" style="1" hidden="1" customWidth="1"/>
    <col min="10290" max="10292" width="15.7109375" style="1" customWidth="1"/>
    <col min="10293" max="10295" width="0" style="1" hidden="1" customWidth="1"/>
    <col min="10296" max="10298" width="15.7109375" style="1" customWidth="1"/>
    <col min="10299" max="10315" width="0" style="1" hidden="1" customWidth="1"/>
    <col min="10316" max="10316" width="2.7109375" style="1" customWidth="1"/>
    <col min="10317" max="10317" width="24.5703125" style="1" customWidth="1"/>
    <col min="10318" max="10482" width="9.140625" style="1"/>
    <col min="10483" max="10484" width="0" style="1" hidden="1" customWidth="1"/>
    <col min="10485" max="10485" width="2.7109375" style="1" customWidth="1"/>
    <col min="10486" max="10486" width="6.7109375" style="1" customWidth="1"/>
    <col min="10487" max="10487" width="21.7109375" style="1" customWidth="1"/>
    <col min="10488" max="10489" width="0" style="1" hidden="1" customWidth="1"/>
    <col min="10490" max="10491" width="14.7109375" style="1" customWidth="1"/>
    <col min="10492" max="10515" width="0" style="1" hidden="1" customWidth="1"/>
    <col min="10516" max="10536" width="15.7109375" style="1" customWidth="1"/>
    <col min="10537" max="10539" width="0" style="1" hidden="1" customWidth="1"/>
    <col min="10540" max="10542" width="15.7109375" style="1" customWidth="1"/>
    <col min="10543" max="10545" width="0" style="1" hidden="1" customWidth="1"/>
    <col min="10546" max="10548" width="15.7109375" style="1" customWidth="1"/>
    <col min="10549" max="10551" width="0" style="1" hidden="1" customWidth="1"/>
    <col min="10552" max="10554" width="15.7109375" style="1" customWidth="1"/>
    <col min="10555" max="10571" width="0" style="1" hidden="1" customWidth="1"/>
    <col min="10572" max="10572" width="2.7109375" style="1" customWidth="1"/>
    <col min="10573" max="10573" width="24.5703125" style="1" customWidth="1"/>
    <col min="10574" max="10738" width="9.140625" style="1"/>
    <col min="10739" max="10740" width="0" style="1" hidden="1" customWidth="1"/>
    <col min="10741" max="10741" width="2.7109375" style="1" customWidth="1"/>
    <col min="10742" max="10742" width="6.7109375" style="1" customWidth="1"/>
    <col min="10743" max="10743" width="21.7109375" style="1" customWidth="1"/>
    <col min="10744" max="10745" width="0" style="1" hidden="1" customWidth="1"/>
    <col min="10746" max="10747" width="14.7109375" style="1" customWidth="1"/>
    <col min="10748" max="10771" width="0" style="1" hidden="1" customWidth="1"/>
    <col min="10772" max="10792" width="15.7109375" style="1" customWidth="1"/>
    <col min="10793" max="10795" width="0" style="1" hidden="1" customWidth="1"/>
    <col min="10796" max="10798" width="15.7109375" style="1" customWidth="1"/>
    <col min="10799" max="10801" width="0" style="1" hidden="1" customWidth="1"/>
    <col min="10802" max="10804" width="15.7109375" style="1" customWidth="1"/>
    <col min="10805" max="10807" width="0" style="1" hidden="1" customWidth="1"/>
    <col min="10808" max="10810" width="15.7109375" style="1" customWidth="1"/>
    <col min="10811" max="10827" width="0" style="1" hidden="1" customWidth="1"/>
    <col min="10828" max="10828" width="2.7109375" style="1" customWidth="1"/>
    <col min="10829" max="10829" width="24.5703125" style="1" customWidth="1"/>
    <col min="10830" max="10994" width="9.140625" style="1"/>
    <col min="10995" max="10996" width="0" style="1" hidden="1" customWidth="1"/>
    <col min="10997" max="10997" width="2.7109375" style="1" customWidth="1"/>
    <col min="10998" max="10998" width="6.7109375" style="1" customWidth="1"/>
    <col min="10999" max="10999" width="21.7109375" style="1" customWidth="1"/>
    <col min="11000" max="11001" width="0" style="1" hidden="1" customWidth="1"/>
    <col min="11002" max="11003" width="14.7109375" style="1" customWidth="1"/>
    <col min="11004" max="11027" width="0" style="1" hidden="1" customWidth="1"/>
    <col min="11028" max="11048" width="15.7109375" style="1" customWidth="1"/>
    <col min="11049" max="11051" width="0" style="1" hidden="1" customWidth="1"/>
    <col min="11052" max="11054" width="15.7109375" style="1" customWidth="1"/>
    <col min="11055" max="11057" width="0" style="1" hidden="1" customWidth="1"/>
    <col min="11058" max="11060" width="15.7109375" style="1" customWidth="1"/>
    <col min="11061" max="11063" width="0" style="1" hidden="1" customWidth="1"/>
    <col min="11064" max="11066" width="15.7109375" style="1" customWidth="1"/>
    <col min="11067" max="11083" width="0" style="1" hidden="1" customWidth="1"/>
    <col min="11084" max="11084" width="2.7109375" style="1" customWidth="1"/>
    <col min="11085" max="11085" width="24.5703125" style="1" customWidth="1"/>
    <col min="11086" max="11250" width="9.140625" style="1"/>
    <col min="11251" max="11252" width="0" style="1" hidden="1" customWidth="1"/>
    <col min="11253" max="11253" width="2.7109375" style="1" customWidth="1"/>
    <col min="11254" max="11254" width="6.7109375" style="1" customWidth="1"/>
    <col min="11255" max="11255" width="21.7109375" style="1" customWidth="1"/>
    <col min="11256" max="11257" width="0" style="1" hidden="1" customWidth="1"/>
    <col min="11258" max="11259" width="14.7109375" style="1" customWidth="1"/>
    <col min="11260" max="11283" width="0" style="1" hidden="1" customWidth="1"/>
    <col min="11284" max="11304" width="15.7109375" style="1" customWidth="1"/>
    <col min="11305" max="11307" width="0" style="1" hidden="1" customWidth="1"/>
    <col min="11308" max="11310" width="15.7109375" style="1" customWidth="1"/>
    <col min="11311" max="11313" width="0" style="1" hidden="1" customWidth="1"/>
    <col min="11314" max="11316" width="15.7109375" style="1" customWidth="1"/>
    <col min="11317" max="11319" width="0" style="1" hidden="1" customWidth="1"/>
    <col min="11320" max="11322" width="15.7109375" style="1" customWidth="1"/>
    <col min="11323" max="11339" width="0" style="1" hidden="1" customWidth="1"/>
    <col min="11340" max="11340" width="2.7109375" style="1" customWidth="1"/>
    <col min="11341" max="11341" width="24.5703125" style="1" customWidth="1"/>
    <col min="11342" max="11506" width="9.140625" style="1"/>
    <col min="11507" max="11508" width="0" style="1" hidden="1" customWidth="1"/>
    <col min="11509" max="11509" width="2.7109375" style="1" customWidth="1"/>
    <col min="11510" max="11510" width="6.7109375" style="1" customWidth="1"/>
    <col min="11511" max="11511" width="21.7109375" style="1" customWidth="1"/>
    <col min="11512" max="11513" width="0" style="1" hidden="1" customWidth="1"/>
    <col min="11514" max="11515" width="14.7109375" style="1" customWidth="1"/>
    <col min="11516" max="11539" width="0" style="1" hidden="1" customWidth="1"/>
    <col min="11540" max="11560" width="15.7109375" style="1" customWidth="1"/>
    <col min="11561" max="11563" width="0" style="1" hidden="1" customWidth="1"/>
    <col min="11564" max="11566" width="15.7109375" style="1" customWidth="1"/>
    <col min="11567" max="11569" width="0" style="1" hidden="1" customWidth="1"/>
    <col min="11570" max="11572" width="15.7109375" style="1" customWidth="1"/>
    <col min="11573" max="11575" width="0" style="1" hidden="1" customWidth="1"/>
    <col min="11576" max="11578" width="15.7109375" style="1" customWidth="1"/>
    <col min="11579" max="11595" width="0" style="1" hidden="1" customWidth="1"/>
    <col min="11596" max="11596" width="2.7109375" style="1" customWidth="1"/>
    <col min="11597" max="11597" width="24.5703125" style="1" customWidth="1"/>
    <col min="11598" max="11762" width="9.140625" style="1"/>
    <col min="11763" max="11764" width="0" style="1" hidden="1" customWidth="1"/>
    <col min="11765" max="11765" width="2.7109375" style="1" customWidth="1"/>
    <col min="11766" max="11766" width="6.7109375" style="1" customWidth="1"/>
    <col min="11767" max="11767" width="21.7109375" style="1" customWidth="1"/>
    <col min="11768" max="11769" width="0" style="1" hidden="1" customWidth="1"/>
    <col min="11770" max="11771" width="14.7109375" style="1" customWidth="1"/>
    <col min="11772" max="11795" width="0" style="1" hidden="1" customWidth="1"/>
    <col min="11796" max="11816" width="15.7109375" style="1" customWidth="1"/>
    <col min="11817" max="11819" width="0" style="1" hidden="1" customWidth="1"/>
    <col min="11820" max="11822" width="15.7109375" style="1" customWidth="1"/>
    <col min="11823" max="11825" width="0" style="1" hidden="1" customWidth="1"/>
    <col min="11826" max="11828" width="15.7109375" style="1" customWidth="1"/>
    <col min="11829" max="11831" width="0" style="1" hidden="1" customWidth="1"/>
    <col min="11832" max="11834" width="15.7109375" style="1" customWidth="1"/>
    <col min="11835" max="11851" width="0" style="1" hidden="1" customWidth="1"/>
    <col min="11852" max="11852" width="2.7109375" style="1" customWidth="1"/>
    <col min="11853" max="11853" width="24.5703125" style="1" customWidth="1"/>
    <col min="11854" max="12018" width="9.140625" style="1"/>
    <col min="12019" max="12020" width="0" style="1" hidden="1" customWidth="1"/>
    <col min="12021" max="12021" width="2.7109375" style="1" customWidth="1"/>
    <col min="12022" max="12022" width="6.7109375" style="1" customWidth="1"/>
    <col min="12023" max="12023" width="21.7109375" style="1" customWidth="1"/>
    <col min="12024" max="12025" width="0" style="1" hidden="1" customWidth="1"/>
    <col min="12026" max="12027" width="14.7109375" style="1" customWidth="1"/>
    <col min="12028" max="12051" width="0" style="1" hidden="1" customWidth="1"/>
    <col min="12052" max="12072" width="15.7109375" style="1" customWidth="1"/>
    <col min="12073" max="12075" width="0" style="1" hidden="1" customWidth="1"/>
    <col min="12076" max="12078" width="15.7109375" style="1" customWidth="1"/>
    <col min="12079" max="12081" width="0" style="1" hidden="1" customWidth="1"/>
    <col min="12082" max="12084" width="15.7109375" style="1" customWidth="1"/>
    <col min="12085" max="12087" width="0" style="1" hidden="1" customWidth="1"/>
    <col min="12088" max="12090" width="15.7109375" style="1" customWidth="1"/>
    <col min="12091" max="12107" width="0" style="1" hidden="1" customWidth="1"/>
    <col min="12108" max="12108" width="2.7109375" style="1" customWidth="1"/>
    <col min="12109" max="12109" width="24.5703125" style="1" customWidth="1"/>
    <col min="12110" max="12274" width="9.140625" style="1"/>
    <col min="12275" max="12276" width="0" style="1" hidden="1" customWidth="1"/>
    <col min="12277" max="12277" width="2.7109375" style="1" customWidth="1"/>
    <col min="12278" max="12278" width="6.7109375" style="1" customWidth="1"/>
    <col min="12279" max="12279" width="21.7109375" style="1" customWidth="1"/>
    <col min="12280" max="12281" width="0" style="1" hidden="1" customWidth="1"/>
    <col min="12282" max="12283" width="14.7109375" style="1" customWidth="1"/>
    <col min="12284" max="12307" width="0" style="1" hidden="1" customWidth="1"/>
    <col min="12308" max="12328" width="15.7109375" style="1" customWidth="1"/>
    <col min="12329" max="12331" width="0" style="1" hidden="1" customWidth="1"/>
    <col min="12332" max="12334" width="15.7109375" style="1" customWidth="1"/>
    <col min="12335" max="12337" width="0" style="1" hidden="1" customWidth="1"/>
    <col min="12338" max="12340" width="15.7109375" style="1" customWidth="1"/>
    <col min="12341" max="12343" width="0" style="1" hidden="1" customWidth="1"/>
    <col min="12344" max="12346" width="15.7109375" style="1" customWidth="1"/>
    <col min="12347" max="12363" width="0" style="1" hidden="1" customWidth="1"/>
    <col min="12364" max="12364" width="2.7109375" style="1" customWidth="1"/>
    <col min="12365" max="12365" width="24.5703125" style="1" customWidth="1"/>
    <col min="12366" max="12530" width="9.140625" style="1"/>
    <col min="12531" max="12532" width="0" style="1" hidden="1" customWidth="1"/>
    <col min="12533" max="12533" width="2.7109375" style="1" customWidth="1"/>
    <col min="12534" max="12534" width="6.7109375" style="1" customWidth="1"/>
    <col min="12535" max="12535" width="21.7109375" style="1" customWidth="1"/>
    <col min="12536" max="12537" width="0" style="1" hidden="1" customWidth="1"/>
    <col min="12538" max="12539" width="14.7109375" style="1" customWidth="1"/>
    <col min="12540" max="12563" width="0" style="1" hidden="1" customWidth="1"/>
    <col min="12564" max="12584" width="15.7109375" style="1" customWidth="1"/>
    <col min="12585" max="12587" width="0" style="1" hidden="1" customWidth="1"/>
    <col min="12588" max="12590" width="15.7109375" style="1" customWidth="1"/>
    <col min="12591" max="12593" width="0" style="1" hidden="1" customWidth="1"/>
    <col min="12594" max="12596" width="15.7109375" style="1" customWidth="1"/>
    <col min="12597" max="12599" width="0" style="1" hidden="1" customWidth="1"/>
    <col min="12600" max="12602" width="15.7109375" style="1" customWidth="1"/>
    <col min="12603" max="12619" width="0" style="1" hidden="1" customWidth="1"/>
    <col min="12620" max="12620" width="2.7109375" style="1" customWidth="1"/>
    <col min="12621" max="12621" width="24.5703125" style="1" customWidth="1"/>
    <col min="12622" max="12786" width="9.140625" style="1"/>
    <col min="12787" max="12788" width="0" style="1" hidden="1" customWidth="1"/>
    <col min="12789" max="12789" width="2.7109375" style="1" customWidth="1"/>
    <col min="12790" max="12790" width="6.7109375" style="1" customWidth="1"/>
    <col min="12791" max="12791" width="21.7109375" style="1" customWidth="1"/>
    <col min="12792" max="12793" width="0" style="1" hidden="1" customWidth="1"/>
    <col min="12794" max="12795" width="14.7109375" style="1" customWidth="1"/>
    <col min="12796" max="12819" width="0" style="1" hidden="1" customWidth="1"/>
    <col min="12820" max="12840" width="15.7109375" style="1" customWidth="1"/>
    <col min="12841" max="12843" width="0" style="1" hidden="1" customWidth="1"/>
    <col min="12844" max="12846" width="15.7109375" style="1" customWidth="1"/>
    <col min="12847" max="12849" width="0" style="1" hidden="1" customWidth="1"/>
    <col min="12850" max="12852" width="15.7109375" style="1" customWidth="1"/>
    <col min="12853" max="12855" width="0" style="1" hidden="1" customWidth="1"/>
    <col min="12856" max="12858" width="15.7109375" style="1" customWidth="1"/>
    <col min="12859" max="12875" width="0" style="1" hidden="1" customWidth="1"/>
    <col min="12876" max="12876" width="2.7109375" style="1" customWidth="1"/>
    <col min="12877" max="12877" width="24.5703125" style="1" customWidth="1"/>
    <col min="12878" max="13042" width="9.140625" style="1"/>
    <col min="13043" max="13044" width="0" style="1" hidden="1" customWidth="1"/>
    <col min="13045" max="13045" width="2.7109375" style="1" customWidth="1"/>
    <col min="13046" max="13046" width="6.7109375" style="1" customWidth="1"/>
    <col min="13047" max="13047" width="21.7109375" style="1" customWidth="1"/>
    <col min="13048" max="13049" width="0" style="1" hidden="1" customWidth="1"/>
    <col min="13050" max="13051" width="14.7109375" style="1" customWidth="1"/>
    <col min="13052" max="13075" width="0" style="1" hidden="1" customWidth="1"/>
    <col min="13076" max="13096" width="15.7109375" style="1" customWidth="1"/>
    <col min="13097" max="13099" width="0" style="1" hidden="1" customWidth="1"/>
    <col min="13100" max="13102" width="15.7109375" style="1" customWidth="1"/>
    <col min="13103" max="13105" width="0" style="1" hidden="1" customWidth="1"/>
    <col min="13106" max="13108" width="15.7109375" style="1" customWidth="1"/>
    <col min="13109" max="13111" width="0" style="1" hidden="1" customWidth="1"/>
    <col min="13112" max="13114" width="15.7109375" style="1" customWidth="1"/>
    <col min="13115" max="13131" width="0" style="1" hidden="1" customWidth="1"/>
    <col min="13132" max="13132" width="2.7109375" style="1" customWidth="1"/>
    <col min="13133" max="13133" width="24.5703125" style="1" customWidth="1"/>
    <col min="13134" max="13298" width="9.140625" style="1"/>
    <col min="13299" max="13300" width="0" style="1" hidden="1" customWidth="1"/>
    <col min="13301" max="13301" width="2.7109375" style="1" customWidth="1"/>
    <col min="13302" max="13302" width="6.7109375" style="1" customWidth="1"/>
    <col min="13303" max="13303" width="21.7109375" style="1" customWidth="1"/>
    <col min="13304" max="13305" width="0" style="1" hidden="1" customWidth="1"/>
    <col min="13306" max="13307" width="14.7109375" style="1" customWidth="1"/>
    <col min="13308" max="13331" width="0" style="1" hidden="1" customWidth="1"/>
    <col min="13332" max="13352" width="15.7109375" style="1" customWidth="1"/>
    <col min="13353" max="13355" width="0" style="1" hidden="1" customWidth="1"/>
    <col min="13356" max="13358" width="15.7109375" style="1" customWidth="1"/>
    <col min="13359" max="13361" width="0" style="1" hidden="1" customWidth="1"/>
    <col min="13362" max="13364" width="15.7109375" style="1" customWidth="1"/>
    <col min="13365" max="13367" width="0" style="1" hidden="1" customWidth="1"/>
    <col min="13368" max="13370" width="15.7109375" style="1" customWidth="1"/>
    <col min="13371" max="13387" width="0" style="1" hidden="1" customWidth="1"/>
    <col min="13388" max="13388" width="2.7109375" style="1" customWidth="1"/>
    <col min="13389" max="13389" width="24.5703125" style="1" customWidth="1"/>
    <col min="13390" max="13554" width="9.140625" style="1"/>
    <col min="13555" max="13556" width="0" style="1" hidden="1" customWidth="1"/>
    <col min="13557" max="13557" width="2.7109375" style="1" customWidth="1"/>
    <col min="13558" max="13558" width="6.7109375" style="1" customWidth="1"/>
    <col min="13559" max="13559" width="21.7109375" style="1" customWidth="1"/>
    <col min="13560" max="13561" width="0" style="1" hidden="1" customWidth="1"/>
    <col min="13562" max="13563" width="14.7109375" style="1" customWidth="1"/>
    <col min="13564" max="13587" width="0" style="1" hidden="1" customWidth="1"/>
    <col min="13588" max="13608" width="15.7109375" style="1" customWidth="1"/>
    <col min="13609" max="13611" width="0" style="1" hidden="1" customWidth="1"/>
    <col min="13612" max="13614" width="15.7109375" style="1" customWidth="1"/>
    <col min="13615" max="13617" width="0" style="1" hidden="1" customWidth="1"/>
    <col min="13618" max="13620" width="15.7109375" style="1" customWidth="1"/>
    <col min="13621" max="13623" width="0" style="1" hidden="1" customWidth="1"/>
    <col min="13624" max="13626" width="15.7109375" style="1" customWidth="1"/>
    <col min="13627" max="13643" width="0" style="1" hidden="1" customWidth="1"/>
    <col min="13644" max="13644" width="2.7109375" style="1" customWidth="1"/>
    <col min="13645" max="13645" width="24.5703125" style="1" customWidth="1"/>
    <col min="13646" max="13810" width="9.140625" style="1"/>
    <col min="13811" max="13812" width="0" style="1" hidden="1" customWidth="1"/>
    <col min="13813" max="13813" width="2.7109375" style="1" customWidth="1"/>
    <col min="13814" max="13814" width="6.7109375" style="1" customWidth="1"/>
    <col min="13815" max="13815" width="21.7109375" style="1" customWidth="1"/>
    <col min="13816" max="13817" width="0" style="1" hidden="1" customWidth="1"/>
    <col min="13818" max="13819" width="14.7109375" style="1" customWidth="1"/>
    <col min="13820" max="13843" width="0" style="1" hidden="1" customWidth="1"/>
    <col min="13844" max="13864" width="15.7109375" style="1" customWidth="1"/>
    <col min="13865" max="13867" width="0" style="1" hidden="1" customWidth="1"/>
    <col min="13868" max="13870" width="15.7109375" style="1" customWidth="1"/>
    <col min="13871" max="13873" width="0" style="1" hidden="1" customWidth="1"/>
    <col min="13874" max="13876" width="15.7109375" style="1" customWidth="1"/>
    <col min="13877" max="13879" width="0" style="1" hidden="1" customWidth="1"/>
    <col min="13880" max="13882" width="15.7109375" style="1" customWidth="1"/>
    <col min="13883" max="13899" width="0" style="1" hidden="1" customWidth="1"/>
    <col min="13900" max="13900" width="2.7109375" style="1" customWidth="1"/>
    <col min="13901" max="13901" width="24.5703125" style="1" customWidth="1"/>
    <col min="13902" max="14066" width="9.140625" style="1"/>
    <col min="14067" max="14068" width="0" style="1" hidden="1" customWidth="1"/>
    <col min="14069" max="14069" width="2.7109375" style="1" customWidth="1"/>
    <col min="14070" max="14070" width="6.7109375" style="1" customWidth="1"/>
    <col min="14071" max="14071" width="21.7109375" style="1" customWidth="1"/>
    <col min="14072" max="14073" width="0" style="1" hidden="1" customWidth="1"/>
    <col min="14074" max="14075" width="14.7109375" style="1" customWidth="1"/>
    <col min="14076" max="14099" width="0" style="1" hidden="1" customWidth="1"/>
    <col min="14100" max="14120" width="15.7109375" style="1" customWidth="1"/>
    <col min="14121" max="14123" width="0" style="1" hidden="1" customWidth="1"/>
    <col min="14124" max="14126" width="15.7109375" style="1" customWidth="1"/>
    <col min="14127" max="14129" width="0" style="1" hidden="1" customWidth="1"/>
    <col min="14130" max="14132" width="15.7109375" style="1" customWidth="1"/>
    <col min="14133" max="14135" width="0" style="1" hidden="1" customWidth="1"/>
    <col min="14136" max="14138" width="15.7109375" style="1" customWidth="1"/>
    <col min="14139" max="14155" width="0" style="1" hidden="1" customWidth="1"/>
    <col min="14156" max="14156" width="2.7109375" style="1" customWidth="1"/>
    <col min="14157" max="14157" width="24.5703125" style="1" customWidth="1"/>
    <col min="14158" max="14322" width="9.140625" style="1"/>
    <col min="14323" max="14324" width="0" style="1" hidden="1" customWidth="1"/>
    <col min="14325" max="14325" width="2.7109375" style="1" customWidth="1"/>
    <col min="14326" max="14326" width="6.7109375" style="1" customWidth="1"/>
    <col min="14327" max="14327" width="21.7109375" style="1" customWidth="1"/>
    <col min="14328" max="14329" width="0" style="1" hidden="1" customWidth="1"/>
    <col min="14330" max="14331" width="14.7109375" style="1" customWidth="1"/>
    <col min="14332" max="14355" width="0" style="1" hidden="1" customWidth="1"/>
    <col min="14356" max="14376" width="15.7109375" style="1" customWidth="1"/>
    <col min="14377" max="14379" width="0" style="1" hidden="1" customWidth="1"/>
    <col min="14380" max="14382" width="15.7109375" style="1" customWidth="1"/>
    <col min="14383" max="14385" width="0" style="1" hidden="1" customWidth="1"/>
    <col min="14386" max="14388" width="15.7109375" style="1" customWidth="1"/>
    <col min="14389" max="14391" width="0" style="1" hidden="1" customWidth="1"/>
    <col min="14392" max="14394" width="15.7109375" style="1" customWidth="1"/>
    <col min="14395" max="14411" width="0" style="1" hidden="1" customWidth="1"/>
    <col min="14412" max="14412" width="2.7109375" style="1" customWidth="1"/>
    <col min="14413" max="14413" width="24.5703125" style="1" customWidth="1"/>
    <col min="14414" max="14578" width="9.140625" style="1"/>
    <col min="14579" max="14580" width="0" style="1" hidden="1" customWidth="1"/>
    <col min="14581" max="14581" width="2.7109375" style="1" customWidth="1"/>
    <col min="14582" max="14582" width="6.7109375" style="1" customWidth="1"/>
    <col min="14583" max="14583" width="21.7109375" style="1" customWidth="1"/>
    <col min="14584" max="14585" width="0" style="1" hidden="1" customWidth="1"/>
    <col min="14586" max="14587" width="14.7109375" style="1" customWidth="1"/>
    <col min="14588" max="14611" width="0" style="1" hidden="1" customWidth="1"/>
    <col min="14612" max="14632" width="15.7109375" style="1" customWidth="1"/>
    <col min="14633" max="14635" width="0" style="1" hidden="1" customWidth="1"/>
    <col min="14636" max="14638" width="15.7109375" style="1" customWidth="1"/>
    <col min="14639" max="14641" width="0" style="1" hidden="1" customWidth="1"/>
    <col min="14642" max="14644" width="15.7109375" style="1" customWidth="1"/>
    <col min="14645" max="14647" width="0" style="1" hidden="1" customWidth="1"/>
    <col min="14648" max="14650" width="15.7109375" style="1" customWidth="1"/>
    <col min="14651" max="14667" width="0" style="1" hidden="1" customWidth="1"/>
    <col min="14668" max="14668" width="2.7109375" style="1" customWidth="1"/>
    <col min="14669" max="14669" width="24.5703125" style="1" customWidth="1"/>
    <col min="14670" max="14834" width="9.140625" style="1"/>
    <col min="14835" max="14836" width="0" style="1" hidden="1" customWidth="1"/>
    <col min="14837" max="14837" width="2.7109375" style="1" customWidth="1"/>
    <col min="14838" max="14838" width="6.7109375" style="1" customWidth="1"/>
    <col min="14839" max="14839" width="21.7109375" style="1" customWidth="1"/>
    <col min="14840" max="14841" width="0" style="1" hidden="1" customWidth="1"/>
    <col min="14842" max="14843" width="14.7109375" style="1" customWidth="1"/>
    <col min="14844" max="14867" width="0" style="1" hidden="1" customWidth="1"/>
    <col min="14868" max="14888" width="15.7109375" style="1" customWidth="1"/>
    <col min="14889" max="14891" width="0" style="1" hidden="1" customWidth="1"/>
    <col min="14892" max="14894" width="15.7109375" style="1" customWidth="1"/>
    <col min="14895" max="14897" width="0" style="1" hidden="1" customWidth="1"/>
    <col min="14898" max="14900" width="15.7109375" style="1" customWidth="1"/>
    <col min="14901" max="14903" width="0" style="1" hidden="1" customWidth="1"/>
    <col min="14904" max="14906" width="15.7109375" style="1" customWidth="1"/>
    <col min="14907" max="14923" width="0" style="1" hidden="1" customWidth="1"/>
    <col min="14924" max="14924" width="2.7109375" style="1" customWidth="1"/>
    <col min="14925" max="14925" width="24.5703125" style="1" customWidth="1"/>
    <col min="14926" max="15090" width="9.140625" style="1"/>
    <col min="15091" max="15092" width="0" style="1" hidden="1" customWidth="1"/>
    <col min="15093" max="15093" width="2.7109375" style="1" customWidth="1"/>
    <col min="15094" max="15094" width="6.7109375" style="1" customWidth="1"/>
    <col min="15095" max="15095" width="21.7109375" style="1" customWidth="1"/>
    <col min="15096" max="15097" width="0" style="1" hidden="1" customWidth="1"/>
    <col min="15098" max="15099" width="14.7109375" style="1" customWidth="1"/>
    <col min="15100" max="15123" width="0" style="1" hidden="1" customWidth="1"/>
    <col min="15124" max="15144" width="15.7109375" style="1" customWidth="1"/>
    <col min="15145" max="15147" width="0" style="1" hidden="1" customWidth="1"/>
    <col min="15148" max="15150" width="15.7109375" style="1" customWidth="1"/>
    <col min="15151" max="15153" width="0" style="1" hidden="1" customWidth="1"/>
    <col min="15154" max="15156" width="15.7109375" style="1" customWidth="1"/>
    <col min="15157" max="15159" width="0" style="1" hidden="1" customWidth="1"/>
    <col min="15160" max="15162" width="15.7109375" style="1" customWidth="1"/>
    <col min="15163" max="15179" width="0" style="1" hidden="1" customWidth="1"/>
    <col min="15180" max="15180" width="2.7109375" style="1" customWidth="1"/>
    <col min="15181" max="15181" width="24.5703125" style="1" customWidth="1"/>
    <col min="15182" max="15346" width="9.140625" style="1"/>
    <col min="15347" max="15348" width="0" style="1" hidden="1" customWidth="1"/>
    <col min="15349" max="15349" width="2.7109375" style="1" customWidth="1"/>
    <col min="15350" max="15350" width="6.7109375" style="1" customWidth="1"/>
    <col min="15351" max="15351" width="21.7109375" style="1" customWidth="1"/>
    <col min="15352" max="15353" width="0" style="1" hidden="1" customWidth="1"/>
    <col min="15354" max="15355" width="14.7109375" style="1" customWidth="1"/>
    <col min="15356" max="15379" width="0" style="1" hidden="1" customWidth="1"/>
    <col min="15380" max="15400" width="15.7109375" style="1" customWidth="1"/>
    <col min="15401" max="15403" width="0" style="1" hidden="1" customWidth="1"/>
    <col min="15404" max="15406" width="15.7109375" style="1" customWidth="1"/>
    <col min="15407" max="15409" width="0" style="1" hidden="1" customWidth="1"/>
    <col min="15410" max="15412" width="15.7109375" style="1" customWidth="1"/>
    <col min="15413" max="15415" width="0" style="1" hidden="1" customWidth="1"/>
    <col min="15416" max="15418" width="15.7109375" style="1" customWidth="1"/>
    <col min="15419" max="15435" width="0" style="1" hidden="1" customWidth="1"/>
    <col min="15436" max="15436" width="2.7109375" style="1" customWidth="1"/>
    <col min="15437" max="15437" width="24.5703125" style="1" customWidth="1"/>
    <col min="15438" max="15602" width="9.140625" style="1"/>
    <col min="15603" max="15604" width="0" style="1" hidden="1" customWidth="1"/>
    <col min="15605" max="15605" width="2.7109375" style="1" customWidth="1"/>
    <col min="15606" max="15606" width="6.7109375" style="1" customWidth="1"/>
    <col min="15607" max="15607" width="21.7109375" style="1" customWidth="1"/>
    <col min="15608" max="15609" width="0" style="1" hidden="1" customWidth="1"/>
    <col min="15610" max="15611" width="14.7109375" style="1" customWidth="1"/>
    <col min="15612" max="15635" width="0" style="1" hidden="1" customWidth="1"/>
    <col min="15636" max="15656" width="15.7109375" style="1" customWidth="1"/>
    <col min="15657" max="15659" width="0" style="1" hidden="1" customWidth="1"/>
    <col min="15660" max="15662" width="15.7109375" style="1" customWidth="1"/>
    <col min="15663" max="15665" width="0" style="1" hidden="1" customWidth="1"/>
    <col min="15666" max="15668" width="15.7109375" style="1" customWidth="1"/>
    <col min="15669" max="15671" width="0" style="1" hidden="1" customWidth="1"/>
    <col min="15672" max="15674" width="15.7109375" style="1" customWidth="1"/>
    <col min="15675" max="15691" width="0" style="1" hidden="1" customWidth="1"/>
    <col min="15692" max="15692" width="2.7109375" style="1" customWidth="1"/>
    <col min="15693" max="15693" width="24.5703125" style="1" customWidth="1"/>
    <col min="15694" max="15858" width="9.140625" style="1"/>
    <col min="15859" max="15860" width="0" style="1" hidden="1" customWidth="1"/>
    <col min="15861" max="15861" width="2.7109375" style="1" customWidth="1"/>
    <col min="15862" max="15862" width="6.7109375" style="1" customWidth="1"/>
    <col min="15863" max="15863" width="21.7109375" style="1" customWidth="1"/>
    <col min="15864" max="15865" width="0" style="1" hidden="1" customWidth="1"/>
    <col min="15866" max="15867" width="14.7109375" style="1" customWidth="1"/>
    <col min="15868" max="15891" width="0" style="1" hidden="1" customWidth="1"/>
    <col min="15892" max="15912" width="15.7109375" style="1" customWidth="1"/>
    <col min="15913" max="15915" width="0" style="1" hidden="1" customWidth="1"/>
    <col min="15916" max="15918" width="15.7109375" style="1" customWidth="1"/>
    <col min="15919" max="15921" width="0" style="1" hidden="1" customWidth="1"/>
    <col min="15922" max="15924" width="15.7109375" style="1" customWidth="1"/>
    <col min="15925" max="15927" width="0" style="1" hidden="1" customWidth="1"/>
    <col min="15928" max="15930" width="15.7109375" style="1" customWidth="1"/>
    <col min="15931" max="15947" width="0" style="1" hidden="1" customWidth="1"/>
    <col min="15948" max="15948" width="2.7109375" style="1" customWidth="1"/>
    <col min="15949" max="15949" width="24.5703125" style="1" customWidth="1"/>
    <col min="15950" max="16114" width="9.140625" style="1"/>
    <col min="16115" max="16116" width="0" style="1" hidden="1" customWidth="1"/>
    <col min="16117" max="16117" width="2.7109375" style="1" customWidth="1"/>
    <col min="16118" max="16118" width="6.7109375" style="1" customWidth="1"/>
    <col min="16119" max="16119" width="21.7109375" style="1" customWidth="1"/>
    <col min="16120" max="16121" width="0" style="1" hidden="1" customWidth="1"/>
    <col min="16122" max="16123" width="14.7109375" style="1" customWidth="1"/>
    <col min="16124" max="16147" width="0" style="1" hidden="1" customWidth="1"/>
    <col min="16148" max="16168" width="15.7109375" style="1" customWidth="1"/>
    <col min="16169" max="16171" width="0" style="1" hidden="1" customWidth="1"/>
    <col min="16172" max="16174" width="15.7109375" style="1" customWidth="1"/>
    <col min="16175" max="16177" width="0" style="1" hidden="1" customWidth="1"/>
    <col min="16178" max="16180" width="15.7109375" style="1" customWidth="1"/>
    <col min="16181" max="16183" width="0" style="1" hidden="1" customWidth="1"/>
    <col min="16184" max="16186" width="15.7109375" style="1" customWidth="1"/>
    <col min="16187" max="16203" width="0" style="1" hidden="1" customWidth="1"/>
    <col min="16204" max="16204" width="2.7109375" style="1" customWidth="1"/>
    <col min="16205" max="16205" width="24.5703125" style="1" customWidth="1"/>
    <col min="16206" max="16384" width="9.140625" style="1"/>
  </cols>
  <sheetData>
    <row r="1" spans="1:79" s="142" customFormat="1" ht="24" customHeight="1" x14ac:dyDescent="0.25">
      <c r="D1" s="143"/>
      <c r="E1" s="143"/>
      <c r="F1" s="143"/>
      <c r="G1" s="143"/>
      <c r="J1" s="144"/>
      <c r="K1" s="144"/>
      <c r="L1" s="144"/>
      <c r="M1" s="144"/>
      <c r="N1" s="144"/>
      <c r="O1" s="144"/>
      <c r="P1" s="144"/>
      <c r="S1" s="144"/>
      <c r="V1" s="144"/>
      <c r="Y1" s="144"/>
      <c r="AB1" s="144"/>
      <c r="AE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5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R1" s="144"/>
      <c r="BU1" s="144"/>
      <c r="BX1" s="146"/>
      <c r="BY1" s="146"/>
      <c r="BZ1" s="146"/>
      <c r="CA1" s="146"/>
    </row>
    <row r="2" spans="1:79" s="142" customFormat="1" ht="22.5" customHeight="1" x14ac:dyDescent="0.25">
      <c r="D2" s="143"/>
      <c r="E2" s="143"/>
      <c r="F2" s="143"/>
      <c r="G2" s="143"/>
      <c r="J2" s="144"/>
      <c r="K2" s="144"/>
      <c r="L2" s="144"/>
      <c r="M2" s="144"/>
      <c r="N2" s="144"/>
      <c r="O2" s="144"/>
      <c r="P2" s="144"/>
      <c r="S2" s="144"/>
      <c r="V2" s="144"/>
      <c r="Y2" s="144"/>
      <c r="AB2" s="144"/>
      <c r="AE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5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R2" s="144"/>
      <c r="BU2" s="144"/>
      <c r="BX2" s="146"/>
      <c r="BY2" s="146"/>
      <c r="BZ2" s="146"/>
      <c r="CA2" s="146"/>
    </row>
    <row r="3" spans="1:79" s="142" customFormat="1" ht="20.25" customHeight="1" x14ac:dyDescent="0.25">
      <c r="D3" s="143"/>
      <c r="E3" s="143"/>
      <c r="F3" s="143"/>
      <c r="G3" s="143"/>
      <c r="J3" s="144"/>
      <c r="K3" s="144"/>
      <c r="L3" s="144"/>
      <c r="M3" s="144"/>
      <c r="N3" s="144"/>
      <c r="O3" s="144"/>
      <c r="P3" s="144"/>
      <c r="S3" s="144"/>
      <c r="V3" s="144"/>
      <c r="Y3" s="144"/>
      <c r="AB3" s="144"/>
      <c r="AE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5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R3" s="144"/>
      <c r="BU3" s="144"/>
      <c r="BX3" s="146"/>
      <c r="BY3" s="146"/>
      <c r="BZ3" s="146"/>
      <c r="CA3" s="146"/>
    </row>
    <row r="4" spans="1:79" s="142" customFormat="1" ht="29.25" customHeight="1" x14ac:dyDescent="0.25">
      <c r="D4" s="143"/>
      <c r="E4" s="143"/>
      <c r="F4" s="143"/>
      <c r="G4" s="143"/>
      <c r="J4" s="144"/>
      <c r="K4" s="144"/>
      <c r="L4" s="144"/>
      <c r="M4" s="144"/>
      <c r="N4" s="144"/>
      <c r="O4" s="144"/>
      <c r="P4" s="144"/>
      <c r="S4" s="144"/>
      <c r="V4" s="144"/>
      <c r="Y4" s="144"/>
      <c r="AB4" s="144"/>
      <c r="AE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5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R4" s="144"/>
      <c r="BU4" s="144"/>
      <c r="BX4" s="146"/>
      <c r="BY4" s="146"/>
      <c r="BZ4" s="146"/>
      <c r="CA4" s="146"/>
    </row>
    <row r="5" spans="1:79" s="142" customFormat="1" ht="21.75" customHeight="1" x14ac:dyDescent="0.25">
      <c r="D5" s="143"/>
      <c r="E5" s="143"/>
      <c r="F5" s="143"/>
      <c r="G5" s="143"/>
      <c r="J5" s="144"/>
      <c r="K5" s="144"/>
      <c r="L5" s="144"/>
      <c r="M5" s="144"/>
      <c r="N5" s="144"/>
      <c r="O5" s="144"/>
      <c r="P5" s="144"/>
      <c r="S5" s="144"/>
      <c r="V5" s="144"/>
      <c r="Y5" s="144"/>
      <c r="AB5" s="144"/>
      <c r="AE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5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R5" s="144"/>
      <c r="BU5" s="144"/>
      <c r="BX5" s="146"/>
      <c r="BY5" s="146"/>
      <c r="BZ5" s="146"/>
      <c r="CA5" s="146"/>
    </row>
    <row r="6" spans="1:79" s="8" customFormat="1" ht="24" customHeight="1" x14ac:dyDescent="0.25">
      <c r="A6" s="5"/>
      <c r="B6" s="6"/>
      <c r="C6" s="7"/>
      <c r="F6" s="9"/>
      <c r="BX6" s="62"/>
      <c r="BY6" s="62"/>
      <c r="BZ6" s="62"/>
      <c r="CA6" s="62"/>
    </row>
    <row r="7" spans="1:79" s="12" customFormat="1" ht="36.75" customHeight="1" x14ac:dyDescent="0.25">
      <c r="A7" s="10"/>
      <c r="B7" s="6"/>
      <c r="C7" s="11"/>
      <c r="D7" s="160" t="s">
        <v>137</v>
      </c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39"/>
      <c r="BE7" s="139"/>
      <c r="BF7" s="139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X7" s="54"/>
      <c r="BY7" s="54"/>
      <c r="BZ7" s="54"/>
      <c r="CA7" s="54"/>
    </row>
    <row r="8" spans="1:79" s="12" customFormat="1" ht="19.5" customHeight="1" x14ac:dyDescent="0.25">
      <c r="A8" s="10"/>
      <c r="B8" s="6"/>
      <c r="C8" s="11"/>
      <c r="D8" s="170" t="s">
        <v>138</v>
      </c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40"/>
      <c r="BE8" s="140"/>
      <c r="BF8" s="140"/>
      <c r="BX8" s="54"/>
      <c r="BY8" s="54"/>
      <c r="BZ8" s="54"/>
      <c r="CA8" s="54"/>
    </row>
    <row r="9" spans="1:79" s="21" customFormat="1" ht="15.75" customHeight="1" x14ac:dyDescent="0.25">
      <c r="C9" s="19"/>
      <c r="D9" s="15"/>
      <c r="E9" s="15"/>
      <c r="F9" s="15"/>
      <c r="G9" s="15"/>
      <c r="H9" s="16">
        <v>2009</v>
      </c>
      <c r="I9" s="16">
        <v>2009</v>
      </c>
      <c r="J9" s="16">
        <v>2009</v>
      </c>
      <c r="K9" s="16">
        <v>2009</v>
      </c>
      <c r="L9" s="16">
        <v>2009</v>
      </c>
      <c r="M9" s="16">
        <v>2009</v>
      </c>
      <c r="N9" s="16">
        <v>2010</v>
      </c>
      <c r="O9" s="16">
        <v>2010</v>
      </c>
      <c r="P9" s="16">
        <v>2010</v>
      </c>
      <c r="Q9" s="16">
        <v>2010</v>
      </c>
      <c r="R9" s="16">
        <v>2010</v>
      </c>
      <c r="S9" s="16">
        <v>2010</v>
      </c>
      <c r="T9" s="16">
        <v>2011</v>
      </c>
      <c r="U9" s="16">
        <v>2011</v>
      </c>
      <c r="V9" s="16">
        <v>2011</v>
      </c>
      <c r="W9" s="16">
        <v>2011</v>
      </c>
      <c r="X9" s="16">
        <v>2011</v>
      </c>
      <c r="Y9" s="16">
        <v>2011</v>
      </c>
      <c r="Z9" s="16">
        <v>2012</v>
      </c>
      <c r="AA9" s="16">
        <v>2012</v>
      </c>
      <c r="AB9" s="16">
        <v>2012</v>
      </c>
      <c r="AC9" s="16">
        <v>2012</v>
      </c>
      <c r="AD9" s="16">
        <v>2012</v>
      </c>
      <c r="AE9" s="16">
        <v>2012</v>
      </c>
      <c r="AF9" s="16">
        <v>2013</v>
      </c>
      <c r="AG9" s="16">
        <v>2013</v>
      </c>
      <c r="AH9" s="16">
        <v>2013</v>
      </c>
      <c r="AI9" s="16">
        <v>2013</v>
      </c>
      <c r="AJ9" s="16">
        <v>2013</v>
      </c>
      <c r="AK9" s="16">
        <v>2013</v>
      </c>
      <c r="AL9" s="16">
        <v>2014</v>
      </c>
      <c r="AM9" s="16">
        <v>2014</v>
      </c>
      <c r="AN9" s="16">
        <v>2014</v>
      </c>
      <c r="AO9" s="16">
        <v>2014</v>
      </c>
      <c r="AP9" s="16">
        <v>2014</v>
      </c>
      <c r="AQ9" s="16">
        <v>2014</v>
      </c>
      <c r="AR9" s="16">
        <v>2015</v>
      </c>
      <c r="AS9" s="16">
        <v>2015</v>
      </c>
      <c r="AT9" s="16">
        <v>2015</v>
      </c>
      <c r="AU9" s="16">
        <v>2015</v>
      </c>
      <c r="AV9" s="16">
        <v>2015</v>
      </c>
      <c r="AW9" s="16">
        <v>2015</v>
      </c>
      <c r="AX9" s="16">
        <v>2016</v>
      </c>
      <c r="AY9" s="16">
        <v>2016</v>
      </c>
      <c r="AZ9" s="16">
        <v>2016</v>
      </c>
      <c r="BA9" s="16">
        <v>2017</v>
      </c>
      <c r="BB9" s="16">
        <v>2017</v>
      </c>
      <c r="BC9" s="16">
        <v>2017</v>
      </c>
      <c r="BD9" s="16">
        <v>2018</v>
      </c>
      <c r="BE9" s="16">
        <v>2018</v>
      </c>
      <c r="BF9" s="16">
        <v>2018</v>
      </c>
      <c r="BG9" s="16">
        <v>2019</v>
      </c>
      <c r="BH9" s="16">
        <v>2019</v>
      </c>
      <c r="BI9" s="16">
        <v>2019</v>
      </c>
      <c r="BJ9" s="16">
        <v>2020</v>
      </c>
      <c r="BK9" s="16">
        <v>2020</v>
      </c>
      <c r="BL9" s="16">
        <v>2020</v>
      </c>
      <c r="BM9" s="16">
        <v>2020</v>
      </c>
      <c r="BN9" s="16">
        <v>2020</v>
      </c>
      <c r="BO9" s="16">
        <v>2020</v>
      </c>
      <c r="BP9" s="16">
        <v>2021</v>
      </c>
      <c r="BQ9" s="16">
        <v>2021</v>
      </c>
      <c r="BR9" s="16">
        <v>2021</v>
      </c>
      <c r="BS9" s="16">
        <v>2021</v>
      </c>
      <c r="BT9" s="16">
        <v>2021</v>
      </c>
      <c r="BU9" s="16">
        <v>2021</v>
      </c>
      <c r="BV9" s="14"/>
      <c r="BW9" s="14"/>
      <c r="BX9" s="14"/>
    </row>
    <row r="10" spans="1:79" s="18" customFormat="1" ht="15" hidden="1" customHeight="1" x14ac:dyDescent="0.25">
      <c r="D10" s="17"/>
      <c r="E10" s="17"/>
      <c r="F10" s="17"/>
      <c r="G10" s="17"/>
    </row>
    <row r="11" spans="1:79" s="18" customFormat="1" ht="15" hidden="1" customHeight="1" x14ac:dyDescent="0.25">
      <c r="D11" s="17"/>
      <c r="E11" s="17"/>
      <c r="F11" s="17"/>
      <c r="G11" s="17"/>
    </row>
    <row r="12" spans="1:79" ht="12" hidden="1" customHeight="1" x14ac:dyDescent="0.25">
      <c r="C12" s="19"/>
      <c r="D12" s="41"/>
      <c r="E12" s="42"/>
      <c r="F12" s="42"/>
      <c r="G12" s="41"/>
      <c r="H12" s="14">
        <v>1</v>
      </c>
      <c r="I12" s="19"/>
      <c r="J12" s="19"/>
      <c r="K12" s="14">
        <v>2</v>
      </c>
      <c r="L12" s="19"/>
      <c r="M12" s="19"/>
      <c r="N12" s="14">
        <v>3</v>
      </c>
      <c r="O12" s="19"/>
      <c r="P12" s="19"/>
      <c r="Q12" s="14">
        <v>4</v>
      </c>
      <c r="R12" s="19"/>
      <c r="S12" s="19"/>
      <c r="T12" s="14">
        <v>5</v>
      </c>
      <c r="U12" s="19"/>
      <c r="V12" s="19"/>
      <c r="W12" s="14">
        <v>6</v>
      </c>
      <c r="X12" s="19"/>
      <c r="Y12" s="19"/>
      <c r="Z12" s="14">
        <v>7</v>
      </c>
      <c r="AA12" s="19"/>
      <c r="AB12" s="19"/>
      <c r="AC12" s="14">
        <v>8</v>
      </c>
      <c r="AD12" s="19"/>
      <c r="AE12" s="19"/>
      <c r="AF12" s="14">
        <v>9</v>
      </c>
      <c r="AG12" s="19"/>
      <c r="AH12" s="19"/>
      <c r="AI12" s="14">
        <v>10</v>
      </c>
      <c r="AJ12" s="19"/>
      <c r="AK12" s="19"/>
      <c r="AL12" s="14">
        <v>11</v>
      </c>
      <c r="AM12" s="19"/>
      <c r="AN12" s="19"/>
      <c r="AO12" s="14">
        <v>12</v>
      </c>
      <c r="AP12" s="19"/>
      <c r="AQ12" s="19"/>
      <c r="AR12" s="14">
        <v>13</v>
      </c>
      <c r="AS12" s="19"/>
      <c r="AT12" s="19"/>
      <c r="AU12" s="14">
        <v>14</v>
      </c>
      <c r="AV12" s="19"/>
      <c r="AW12" s="19"/>
      <c r="AX12" s="14">
        <v>15</v>
      </c>
      <c r="AY12" s="19"/>
      <c r="AZ12" s="19"/>
      <c r="BA12" s="14">
        <v>17</v>
      </c>
      <c r="BB12" s="19"/>
      <c r="BC12" s="19"/>
      <c r="BD12" s="14">
        <v>19</v>
      </c>
      <c r="BE12" s="19"/>
      <c r="BF12" s="19"/>
      <c r="BG12" s="14">
        <v>22</v>
      </c>
      <c r="BH12" s="19"/>
      <c r="BI12" s="19"/>
      <c r="BJ12" s="14">
        <v>23</v>
      </c>
      <c r="BK12" s="19"/>
      <c r="BL12" s="19"/>
      <c r="BM12" s="14">
        <v>24</v>
      </c>
      <c r="BN12" s="19"/>
      <c r="BO12" s="19"/>
      <c r="BP12" s="14">
        <v>25</v>
      </c>
      <c r="BQ12" s="19"/>
      <c r="BR12" s="19"/>
      <c r="BS12" s="14">
        <v>26</v>
      </c>
      <c r="BT12" s="19"/>
      <c r="BU12" s="19"/>
      <c r="BV12" s="19"/>
      <c r="BW12" s="19"/>
      <c r="BX12" s="19"/>
    </row>
    <row r="13" spans="1:79" s="43" customFormat="1" ht="48.75" customHeight="1" x14ac:dyDescent="0.25">
      <c r="C13" s="44"/>
      <c r="D13" s="169" t="s">
        <v>96</v>
      </c>
      <c r="E13" s="169" t="s">
        <v>97</v>
      </c>
      <c r="F13" s="169" t="s">
        <v>98</v>
      </c>
      <c r="G13" s="169" t="s">
        <v>2</v>
      </c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 t="s">
        <v>5</v>
      </c>
      <c r="AG13" s="156"/>
      <c r="AH13" s="156"/>
      <c r="AI13" s="156" t="s">
        <v>6</v>
      </c>
      <c r="AJ13" s="156"/>
      <c r="AK13" s="156"/>
      <c r="AL13" s="156" t="s">
        <v>7</v>
      </c>
      <c r="AM13" s="156"/>
      <c r="AN13" s="156"/>
      <c r="AO13" s="156" t="s">
        <v>8</v>
      </c>
      <c r="AP13" s="156"/>
      <c r="AQ13" s="156"/>
      <c r="AR13" s="156" t="s">
        <v>141</v>
      </c>
      <c r="AS13" s="156"/>
      <c r="AT13" s="156"/>
      <c r="AU13" s="156" t="s">
        <v>142</v>
      </c>
      <c r="AV13" s="156"/>
      <c r="AW13" s="156"/>
      <c r="AX13" s="156" t="s">
        <v>143</v>
      </c>
      <c r="AY13" s="156"/>
      <c r="AZ13" s="156"/>
      <c r="BA13" s="156" t="s">
        <v>144</v>
      </c>
      <c r="BB13" s="156"/>
      <c r="BC13" s="156"/>
      <c r="BD13" s="156" t="s">
        <v>140</v>
      </c>
      <c r="BE13" s="156"/>
      <c r="BF13" s="156"/>
      <c r="BG13" s="179"/>
      <c r="BH13" s="173"/>
      <c r="BI13" s="174"/>
      <c r="BJ13" s="172"/>
      <c r="BK13" s="173"/>
      <c r="BL13" s="174"/>
      <c r="BM13" s="172"/>
      <c r="BN13" s="173"/>
      <c r="BO13" s="174"/>
      <c r="BP13" s="172"/>
      <c r="BQ13" s="173"/>
      <c r="BR13" s="174"/>
      <c r="BS13" s="172"/>
      <c r="BT13" s="173"/>
      <c r="BU13" s="174"/>
      <c r="BV13" s="45"/>
      <c r="BW13" s="44"/>
      <c r="BX13" s="44"/>
      <c r="BY13" s="171" t="s">
        <v>9</v>
      </c>
      <c r="BZ13" s="63"/>
      <c r="CA13" s="63"/>
    </row>
    <row r="14" spans="1:79" s="43" customFormat="1" ht="105" customHeight="1" x14ac:dyDescent="0.25">
      <c r="C14" s="44"/>
      <c r="D14" s="169"/>
      <c r="E14" s="169"/>
      <c r="F14" s="169"/>
      <c r="G14" s="169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 t="s">
        <v>99</v>
      </c>
      <c r="AG14" s="95" t="s">
        <v>100</v>
      </c>
      <c r="AH14" s="95" t="s">
        <v>12</v>
      </c>
      <c r="AI14" s="95" t="s">
        <v>99</v>
      </c>
      <c r="AJ14" s="95" t="s">
        <v>100</v>
      </c>
      <c r="AK14" s="95" t="s">
        <v>12</v>
      </c>
      <c r="AL14" s="95" t="s">
        <v>99</v>
      </c>
      <c r="AM14" s="95" t="s">
        <v>100</v>
      </c>
      <c r="AN14" s="95" t="s">
        <v>12</v>
      </c>
      <c r="AO14" s="95" t="s">
        <v>99</v>
      </c>
      <c r="AP14" s="95" t="s">
        <v>100</v>
      </c>
      <c r="AQ14" s="95" t="s">
        <v>12</v>
      </c>
      <c r="AR14" s="95" t="s">
        <v>99</v>
      </c>
      <c r="AS14" s="95" t="s">
        <v>100</v>
      </c>
      <c r="AT14" s="95" t="s">
        <v>12</v>
      </c>
      <c r="AU14" s="95" t="s">
        <v>99</v>
      </c>
      <c r="AV14" s="95" t="s">
        <v>100</v>
      </c>
      <c r="AW14" s="95" t="s">
        <v>12</v>
      </c>
      <c r="AX14" s="95" t="s">
        <v>99</v>
      </c>
      <c r="AY14" s="95" t="s">
        <v>100</v>
      </c>
      <c r="AZ14" s="95" t="s">
        <v>12</v>
      </c>
      <c r="BA14" s="95" t="s">
        <v>99</v>
      </c>
      <c r="BB14" s="95" t="s">
        <v>100</v>
      </c>
      <c r="BC14" s="95" t="s">
        <v>12</v>
      </c>
      <c r="BD14" s="95" t="s">
        <v>99</v>
      </c>
      <c r="BE14" s="95" t="s">
        <v>100</v>
      </c>
      <c r="BF14" s="95" t="s">
        <v>12</v>
      </c>
      <c r="BG14" s="60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45"/>
      <c r="BW14" s="44"/>
      <c r="BX14" s="44"/>
      <c r="BY14" s="171"/>
      <c r="BZ14" s="63"/>
      <c r="CA14" s="63"/>
    </row>
    <row r="15" spans="1:79" s="46" customFormat="1" ht="25.5" customHeight="1" x14ac:dyDescent="0.25">
      <c r="C15" s="47"/>
      <c r="D15" s="169"/>
      <c r="E15" s="169"/>
      <c r="F15" s="169"/>
      <c r="G15" s="169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 t="s">
        <v>101</v>
      </c>
      <c r="AG15" s="95" t="s">
        <v>102</v>
      </c>
      <c r="AH15" s="95" t="s">
        <v>15</v>
      </c>
      <c r="AI15" s="95" t="s">
        <v>101</v>
      </c>
      <c r="AJ15" s="95" t="s">
        <v>102</v>
      </c>
      <c r="AK15" s="95" t="s">
        <v>15</v>
      </c>
      <c r="AL15" s="95" t="s">
        <v>101</v>
      </c>
      <c r="AM15" s="95" t="s">
        <v>102</v>
      </c>
      <c r="AN15" s="95" t="s">
        <v>15</v>
      </c>
      <c r="AO15" s="95" t="s">
        <v>101</v>
      </c>
      <c r="AP15" s="95" t="s">
        <v>102</v>
      </c>
      <c r="AQ15" s="95" t="s">
        <v>15</v>
      </c>
      <c r="AR15" s="95" t="s">
        <v>101</v>
      </c>
      <c r="AS15" s="95" t="s">
        <v>102</v>
      </c>
      <c r="AT15" s="95" t="s">
        <v>15</v>
      </c>
      <c r="AU15" s="95" t="s">
        <v>101</v>
      </c>
      <c r="AV15" s="95" t="s">
        <v>102</v>
      </c>
      <c r="AW15" s="95" t="s">
        <v>15</v>
      </c>
      <c r="AX15" s="95" t="s">
        <v>101</v>
      </c>
      <c r="AY15" s="95" t="s">
        <v>102</v>
      </c>
      <c r="AZ15" s="95" t="s">
        <v>15</v>
      </c>
      <c r="BA15" s="95" t="s">
        <v>101</v>
      </c>
      <c r="BB15" s="95" t="s">
        <v>102</v>
      </c>
      <c r="BC15" s="95" t="s">
        <v>15</v>
      </c>
      <c r="BD15" s="95" t="s">
        <v>101</v>
      </c>
      <c r="BE15" s="95" t="s">
        <v>102</v>
      </c>
      <c r="BF15" s="95" t="s">
        <v>15</v>
      </c>
      <c r="BG15" s="60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45"/>
      <c r="BW15" s="44"/>
      <c r="BX15" s="44"/>
      <c r="BY15" s="171"/>
      <c r="BZ15" s="64"/>
      <c r="CA15" s="64"/>
    </row>
    <row r="16" spans="1:79" s="48" customFormat="1" ht="20.100000000000001" customHeight="1" x14ac:dyDescent="0.25">
      <c r="C16" s="16"/>
      <c r="D16" s="141">
        <v>1</v>
      </c>
      <c r="E16" s="141">
        <v>2</v>
      </c>
      <c r="F16" s="141">
        <v>3</v>
      </c>
      <c r="G16" s="141">
        <v>4</v>
      </c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 t="s">
        <v>16</v>
      </c>
      <c r="AH16" s="96" t="s">
        <v>17</v>
      </c>
      <c r="AI16" s="96" t="s">
        <v>18</v>
      </c>
      <c r="AJ16" s="96" t="s">
        <v>19</v>
      </c>
      <c r="AK16" s="96" t="s">
        <v>20</v>
      </c>
      <c r="AL16" s="96" t="s">
        <v>21</v>
      </c>
      <c r="AM16" s="96" t="s">
        <v>22</v>
      </c>
      <c r="AN16" s="96" t="s">
        <v>23</v>
      </c>
      <c r="AO16" s="96" t="s">
        <v>24</v>
      </c>
      <c r="AP16" s="96" t="s">
        <v>25</v>
      </c>
      <c r="AQ16" s="96" t="s">
        <v>26</v>
      </c>
      <c r="AR16" s="96">
        <v>5</v>
      </c>
      <c r="AS16" s="96">
        <v>6</v>
      </c>
      <c r="AT16" s="96">
        <v>7</v>
      </c>
      <c r="AU16" s="96">
        <v>8</v>
      </c>
      <c r="AV16" s="96">
        <v>9</v>
      </c>
      <c r="AW16" s="96">
        <v>10</v>
      </c>
      <c r="AX16" s="96">
        <v>11</v>
      </c>
      <c r="AY16" s="96">
        <v>12</v>
      </c>
      <c r="AZ16" s="96">
        <v>13</v>
      </c>
      <c r="BA16" s="96">
        <v>14</v>
      </c>
      <c r="BB16" s="96">
        <v>15</v>
      </c>
      <c r="BC16" s="96">
        <v>16</v>
      </c>
      <c r="BD16" s="97">
        <v>16</v>
      </c>
      <c r="BE16" s="97" t="s">
        <v>28</v>
      </c>
      <c r="BF16" s="97" t="s">
        <v>29</v>
      </c>
      <c r="BG16" s="5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45"/>
      <c r="BW16" s="44"/>
      <c r="BX16" s="44"/>
      <c r="BY16" s="171"/>
      <c r="BZ16" s="65"/>
      <c r="CA16" s="65"/>
    </row>
    <row r="17" spans="3:77" ht="20.100000000000001" hidden="1" customHeight="1" x14ac:dyDescent="0.25">
      <c r="C17" s="19"/>
      <c r="D17" s="177" t="s">
        <v>40</v>
      </c>
      <c r="E17" s="175" t="s">
        <v>103</v>
      </c>
      <c r="F17" s="176" t="s">
        <v>104</v>
      </c>
      <c r="G17" s="124" t="s">
        <v>34</v>
      </c>
      <c r="H17" s="114"/>
      <c r="I17" s="100"/>
      <c r="J17" s="101"/>
      <c r="K17" s="114"/>
      <c r="L17" s="100"/>
      <c r="M17" s="101"/>
      <c r="N17" s="114"/>
      <c r="O17" s="100"/>
      <c r="P17" s="101"/>
      <c r="Q17" s="114"/>
      <c r="R17" s="100"/>
      <c r="S17" s="101"/>
      <c r="T17" s="114"/>
      <c r="U17" s="100"/>
      <c r="V17" s="101"/>
      <c r="W17" s="114"/>
      <c r="X17" s="100"/>
      <c r="Y17" s="101"/>
      <c r="Z17" s="114"/>
      <c r="AA17" s="100"/>
      <c r="AB17" s="101"/>
      <c r="AC17" s="114"/>
      <c r="AD17" s="100"/>
      <c r="AE17" s="101"/>
      <c r="AF17" s="125">
        <v>500</v>
      </c>
      <c r="AG17" s="103"/>
      <c r="AH17" s="104">
        <v>0</v>
      </c>
      <c r="AI17" s="125">
        <v>500</v>
      </c>
      <c r="AJ17" s="103"/>
      <c r="AK17" s="104">
        <v>0</v>
      </c>
      <c r="AL17" s="125">
        <v>500</v>
      </c>
      <c r="AM17" s="103"/>
      <c r="AN17" s="104">
        <v>0</v>
      </c>
      <c r="AO17" s="125">
        <v>500</v>
      </c>
      <c r="AP17" s="103"/>
      <c r="AQ17" s="104">
        <v>0</v>
      </c>
      <c r="AR17" s="125">
        <v>500</v>
      </c>
      <c r="AS17" s="103"/>
      <c r="AT17" s="104">
        <v>0</v>
      </c>
      <c r="AU17" s="125">
        <v>500</v>
      </c>
      <c r="AV17" s="103"/>
      <c r="AW17" s="104">
        <v>0</v>
      </c>
      <c r="AX17" s="125">
        <v>500</v>
      </c>
      <c r="AY17" s="103"/>
      <c r="AZ17" s="104">
        <v>0</v>
      </c>
      <c r="BA17" s="125">
        <v>500</v>
      </c>
      <c r="BB17" s="103"/>
      <c r="BC17" s="104">
        <v>0</v>
      </c>
      <c r="BD17" s="125">
        <v>500</v>
      </c>
      <c r="BE17" s="103"/>
      <c r="BF17" s="104">
        <v>0</v>
      </c>
      <c r="BG17" s="56"/>
      <c r="BH17" s="26"/>
      <c r="BI17" s="27"/>
      <c r="BJ17" s="36"/>
      <c r="BK17" s="26"/>
      <c r="BL17" s="27"/>
      <c r="BM17" s="36"/>
      <c r="BN17" s="26"/>
      <c r="BO17" s="27"/>
      <c r="BP17" s="36"/>
      <c r="BQ17" s="26"/>
      <c r="BR17" s="27"/>
      <c r="BS17" s="36"/>
      <c r="BT17" s="26"/>
      <c r="BU17" s="27"/>
      <c r="BV17" s="45"/>
      <c r="BW17" s="44"/>
      <c r="BX17" s="44"/>
      <c r="BY17" s="66"/>
    </row>
    <row r="18" spans="3:77" ht="20.100000000000001" hidden="1" customHeight="1" x14ac:dyDescent="0.25">
      <c r="C18" s="19"/>
      <c r="D18" s="177"/>
      <c r="E18" s="175"/>
      <c r="F18" s="176"/>
      <c r="G18" s="124">
        <v>330</v>
      </c>
      <c r="H18" s="114"/>
      <c r="I18" s="100"/>
      <c r="J18" s="101"/>
      <c r="K18" s="114"/>
      <c r="L18" s="100"/>
      <c r="M18" s="101"/>
      <c r="N18" s="114"/>
      <c r="O18" s="100"/>
      <c r="P18" s="101"/>
      <c r="Q18" s="114"/>
      <c r="R18" s="100"/>
      <c r="S18" s="101"/>
      <c r="T18" s="114"/>
      <c r="U18" s="100"/>
      <c r="V18" s="101"/>
      <c r="W18" s="114"/>
      <c r="X18" s="100"/>
      <c r="Y18" s="101"/>
      <c r="Z18" s="114"/>
      <c r="AA18" s="100"/>
      <c r="AB18" s="101"/>
      <c r="AC18" s="114"/>
      <c r="AD18" s="100"/>
      <c r="AE18" s="101"/>
      <c r="AF18" s="125">
        <v>250</v>
      </c>
      <c r="AG18" s="103"/>
      <c r="AH18" s="104">
        <v>0</v>
      </c>
      <c r="AI18" s="125">
        <v>250</v>
      </c>
      <c r="AJ18" s="103"/>
      <c r="AK18" s="104">
        <v>0</v>
      </c>
      <c r="AL18" s="125">
        <v>250</v>
      </c>
      <c r="AM18" s="103"/>
      <c r="AN18" s="104">
        <v>0</v>
      </c>
      <c r="AO18" s="125">
        <v>250</v>
      </c>
      <c r="AP18" s="103"/>
      <c r="AQ18" s="104">
        <v>0</v>
      </c>
      <c r="AR18" s="125">
        <v>250</v>
      </c>
      <c r="AS18" s="103"/>
      <c r="AT18" s="104">
        <v>0</v>
      </c>
      <c r="AU18" s="125">
        <v>250</v>
      </c>
      <c r="AV18" s="103"/>
      <c r="AW18" s="104">
        <v>0</v>
      </c>
      <c r="AX18" s="125">
        <v>250</v>
      </c>
      <c r="AY18" s="103"/>
      <c r="AZ18" s="104">
        <v>0</v>
      </c>
      <c r="BA18" s="125">
        <v>250</v>
      </c>
      <c r="BB18" s="103"/>
      <c r="BC18" s="104">
        <v>0</v>
      </c>
      <c r="BD18" s="125">
        <v>250</v>
      </c>
      <c r="BE18" s="103"/>
      <c r="BF18" s="104">
        <v>0</v>
      </c>
      <c r="BG18" s="56"/>
      <c r="BH18" s="26"/>
      <c r="BI18" s="27"/>
      <c r="BJ18" s="36"/>
      <c r="BK18" s="26"/>
      <c r="BL18" s="27"/>
      <c r="BM18" s="36"/>
      <c r="BN18" s="26"/>
      <c r="BO18" s="27"/>
      <c r="BP18" s="36"/>
      <c r="BQ18" s="26"/>
      <c r="BR18" s="27"/>
      <c r="BS18" s="36"/>
      <c r="BT18" s="26"/>
      <c r="BU18" s="27"/>
      <c r="BV18" s="45"/>
      <c r="BW18" s="44"/>
      <c r="BX18" s="44"/>
      <c r="BY18" s="66"/>
    </row>
    <row r="19" spans="3:77" ht="20.100000000000001" hidden="1" customHeight="1" x14ac:dyDescent="0.25">
      <c r="C19" s="19"/>
      <c r="D19" s="177"/>
      <c r="E19" s="175"/>
      <c r="F19" s="176"/>
      <c r="G19" s="124">
        <v>220</v>
      </c>
      <c r="H19" s="114"/>
      <c r="I19" s="100"/>
      <c r="J19" s="101"/>
      <c r="K19" s="114"/>
      <c r="L19" s="100"/>
      <c r="M19" s="101"/>
      <c r="N19" s="114"/>
      <c r="O19" s="100"/>
      <c r="P19" s="101"/>
      <c r="Q19" s="114"/>
      <c r="R19" s="100"/>
      <c r="S19" s="101"/>
      <c r="T19" s="114"/>
      <c r="U19" s="100"/>
      <c r="V19" s="101"/>
      <c r="W19" s="114"/>
      <c r="X19" s="100"/>
      <c r="Y19" s="101"/>
      <c r="Z19" s="114"/>
      <c r="AA19" s="100"/>
      <c r="AB19" s="101"/>
      <c r="AC19" s="114"/>
      <c r="AD19" s="100"/>
      <c r="AE19" s="101"/>
      <c r="AF19" s="125">
        <v>210</v>
      </c>
      <c r="AG19" s="103"/>
      <c r="AH19" s="104">
        <v>0</v>
      </c>
      <c r="AI19" s="125">
        <v>210</v>
      </c>
      <c r="AJ19" s="103"/>
      <c r="AK19" s="104">
        <v>0</v>
      </c>
      <c r="AL19" s="125">
        <v>210</v>
      </c>
      <c r="AM19" s="103"/>
      <c r="AN19" s="104">
        <v>0</v>
      </c>
      <c r="AO19" s="125">
        <v>210</v>
      </c>
      <c r="AP19" s="103"/>
      <c r="AQ19" s="104">
        <v>0</v>
      </c>
      <c r="AR19" s="125">
        <v>210</v>
      </c>
      <c r="AS19" s="103"/>
      <c r="AT19" s="104">
        <v>0</v>
      </c>
      <c r="AU19" s="125">
        <v>210</v>
      </c>
      <c r="AV19" s="103"/>
      <c r="AW19" s="104">
        <v>0</v>
      </c>
      <c r="AX19" s="125">
        <v>210</v>
      </c>
      <c r="AY19" s="103"/>
      <c r="AZ19" s="104">
        <v>0</v>
      </c>
      <c r="BA19" s="125">
        <v>210</v>
      </c>
      <c r="BB19" s="103"/>
      <c r="BC19" s="104">
        <v>0</v>
      </c>
      <c r="BD19" s="125">
        <v>210</v>
      </c>
      <c r="BE19" s="103"/>
      <c r="BF19" s="104">
        <v>0</v>
      </c>
      <c r="BG19" s="56"/>
      <c r="BH19" s="26"/>
      <c r="BI19" s="27"/>
      <c r="BJ19" s="36"/>
      <c r="BK19" s="26"/>
      <c r="BL19" s="27"/>
      <c r="BM19" s="36"/>
      <c r="BN19" s="26"/>
      <c r="BO19" s="27"/>
      <c r="BP19" s="36"/>
      <c r="BQ19" s="26"/>
      <c r="BR19" s="27"/>
      <c r="BS19" s="36"/>
      <c r="BT19" s="26"/>
      <c r="BU19" s="27"/>
      <c r="BV19" s="45"/>
      <c r="BW19" s="44"/>
      <c r="BX19" s="44"/>
      <c r="BY19" s="66"/>
    </row>
    <row r="20" spans="3:77" ht="20.100000000000001" hidden="1" customHeight="1" x14ac:dyDescent="0.25">
      <c r="C20" s="19"/>
      <c r="D20" s="177"/>
      <c r="E20" s="175"/>
      <c r="F20" s="176"/>
      <c r="G20" s="124" t="s">
        <v>51</v>
      </c>
      <c r="H20" s="114"/>
      <c r="I20" s="100"/>
      <c r="J20" s="101"/>
      <c r="K20" s="114"/>
      <c r="L20" s="100"/>
      <c r="M20" s="101"/>
      <c r="N20" s="114"/>
      <c r="O20" s="100"/>
      <c r="P20" s="101"/>
      <c r="Q20" s="114"/>
      <c r="R20" s="100"/>
      <c r="S20" s="101"/>
      <c r="T20" s="114"/>
      <c r="U20" s="100"/>
      <c r="V20" s="101"/>
      <c r="W20" s="114"/>
      <c r="X20" s="100"/>
      <c r="Y20" s="101"/>
      <c r="Z20" s="114"/>
      <c r="AA20" s="100"/>
      <c r="AB20" s="101"/>
      <c r="AC20" s="114"/>
      <c r="AD20" s="100"/>
      <c r="AE20" s="101"/>
      <c r="AF20" s="125">
        <v>105</v>
      </c>
      <c r="AG20" s="103"/>
      <c r="AH20" s="104">
        <v>0</v>
      </c>
      <c r="AI20" s="125">
        <v>105</v>
      </c>
      <c r="AJ20" s="103"/>
      <c r="AK20" s="104">
        <v>0</v>
      </c>
      <c r="AL20" s="125">
        <v>105</v>
      </c>
      <c r="AM20" s="103"/>
      <c r="AN20" s="104">
        <v>0</v>
      </c>
      <c r="AO20" s="125">
        <v>105</v>
      </c>
      <c r="AP20" s="103"/>
      <c r="AQ20" s="104">
        <v>0</v>
      </c>
      <c r="AR20" s="125">
        <v>105</v>
      </c>
      <c r="AS20" s="103"/>
      <c r="AT20" s="104">
        <v>0</v>
      </c>
      <c r="AU20" s="125">
        <v>105</v>
      </c>
      <c r="AV20" s="103"/>
      <c r="AW20" s="104">
        <v>0</v>
      </c>
      <c r="AX20" s="125">
        <v>105</v>
      </c>
      <c r="AY20" s="103"/>
      <c r="AZ20" s="104">
        <v>0</v>
      </c>
      <c r="BA20" s="125">
        <v>105</v>
      </c>
      <c r="BB20" s="103"/>
      <c r="BC20" s="104">
        <v>0</v>
      </c>
      <c r="BD20" s="125">
        <v>105</v>
      </c>
      <c r="BE20" s="103"/>
      <c r="BF20" s="104">
        <v>0</v>
      </c>
      <c r="BG20" s="56"/>
      <c r="BH20" s="26"/>
      <c r="BI20" s="27"/>
      <c r="BJ20" s="36"/>
      <c r="BK20" s="26"/>
      <c r="BL20" s="27"/>
      <c r="BM20" s="36"/>
      <c r="BN20" s="26"/>
      <c r="BO20" s="27"/>
      <c r="BP20" s="36"/>
      <c r="BQ20" s="26"/>
      <c r="BR20" s="27"/>
      <c r="BS20" s="36"/>
      <c r="BT20" s="26"/>
      <c r="BU20" s="27"/>
      <c r="BV20" s="45"/>
      <c r="BW20" s="44"/>
      <c r="BX20" s="44"/>
      <c r="BY20" s="66"/>
    </row>
    <row r="21" spans="3:77" ht="20.100000000000001" customHeight="1" x14ac:dyDescent="0.25">
      <c r="C21" s="19"/>
      <c r="D21" s="177"/>
      <c r="E21" s="175"/>
      <c r="F21" s="176"/>
      <c r="G21" s="126">
        <v>35</v>
      </c>
      <c r="H21" s="114"/>
      <c r="I21" s="100"/>
      <c r="J21" s="101"/>
      <c r="K21" s="114"/>
      <c r="L21" s="100"/>
      <c r="M21" s="101"/>
      <c r="N21" s="114"/>
      <c r="O21" s="100"/>
      <c r="P21" s="101"/>
      <c r="Q21" s="114"/>
      <c r="R21" s="100"/>
      <c r="S21" s="101"/>
      <c r="T21" s="114"/>
      <c r="U21" s="100"/>
      <c r="V21" s="101"/>
      <c r="W21" s="114"/>
      <c r="X21" s="100"/>
      <c r="Y21" s="101"/>
      <c r="Z21" s="114"/>
      <c r="AA21" s="100"/>
      <c r="AB21" s="101"/>
      <c r="AC21" s="114"/>
      <c r="AD21" s="100"/>
      <c r="AE21" s="101"/>
      <c r="AF21" s="125">
        <v>75</v>
      </c>
      <c r="AG21" s="103">
        <v>4</v>
      </c>
      <c r="AH21" s="104">
        <v>300</v>
      </c>
      <c r="AI21" s="125">
        <v>75</v>
      </c>
      <c r="AJ21" s="103">
        <v>4</v>
      </c>
      <c r="AK21" s="104">
        <v>300</v>
      </c>
      <c r="AL21" s="125">
        <v>75</v>
      </c>
      <c r="AM21" s="103">
        <v>4</v>
      </c>
      <c r="AN21" s="104">
        <v>300</v>
      </c>
      <c r="AO21" s="125">
        <v>75</v>
      </c>
      <c r="AP21" s="103">
        <v>4</v>
      </c>
      <c r="AQ21" s="104">
        <v>300</v>
      </c>
      <c r="AR21" s="125">
        <v>75</v>
      </c>
      <c r="AS21" s="103">
        <v>4</v>
      </c>
      <c r="AT21" s="104">
        <f>AR21*AS21</f>
        <v>300</v>
      </c>
      <c r="AU21" s="125">
        <v>75</v>
      </c>
      <c r="AV21" s="103">
        <v>0</v>
      </c>
      <c r="AW21" s="104">
        <f>AU21*AV21</f>
        <v>0</v>
      </c>
      <c r="AX21" s="125">
        <v>75</v>
      </c>
      <c r="AY21" s="103">
        <v>0</v>
      </c>
      <c r="AZ21" s="104">
        <f>AX21*AY21</f>
        <v>0</v>
      </c>
      <c r="BA21" s="125">
        <v>75</v>
      </c>
      <c r="BB21" s="103">
        <f>AS21+AV21-AY21</f>
        <v>4</v>
      </c>
      <c r="BC21" s="104">
        <f>BA21*BB21</f>
        <v>300</v>
      </c>
      <c r="BD21" s="125">
        <v>75</v>
      </c>
      <c r="BE21" s="103">
        <v>4</v>
      </c>
      <c r="BF21" s="104">
        <f>BD21*BE21</f>
        <v>300</v>
      </c>
      <c r="BG21" s="56"/>
      <c r="BH21" s="26"/>
      <c r="BI21" s="27"/>
      <c r="BJ21" s="36"/>
      <c r="BK21" s="26"/>
      <c r="BL21" s="27"/>
      <c r="BM21" s="36"/>
      <c r="BN21" s="26"/>
      <c r="BO21" s="27"/>
      <c r="BP21" s="36"/>
      <c r="BQ21" s="26"/>
      <c r="BR21" s="27"/>
      <c r="BS21" s="36"/>
      <c r="BT21" s="26"/>
      <c r="BU21" s="27"/>
      <c r="BV21" s="45"/>
      <c r="BW21" s="44"/>
      <c r="BX21" s="44"/>
      <c r="BY21" s="66"/>
    </row>
    <row r="22" spans="3:77" ht="20.100000000000001" hidden="1" customHeight="1" x14ac:dyDescent="0.25">
      <c r="C22" s="19"/>
      <c r="D22" s="177">
        <v>2</v>
      </c>
      <c r="E22" s="178" t="s">
        <v>105</v>
      </c>
      <c r="F22" s="176" t="s">
        <v>106</v>
      </c>
      <c r="G22" s="126">
        <v>1150</v>
      </c>
      <c r="H22" s="114"/>
      <c r="I22" s="100"/>
      <c r="J22" s="101"/>
      <c r="K22" s="114"/>
      <c r="L22" s="100"/>
      <c r="M22" s="101"/>
      <c r="N22" s="114"/>
      <c r="O22" s="100"/>
      <c r="P22" s="101"/>
      <c r="Q22" s="114"/>
      <c r="R22" s="100"/>
      <c r="S22" s="101"/>
      <c r="T22" s="114"/>
      <c r="U22" s="100"/>
      <c r="V22" s="101"/>
      <c r="W22" s="114"/>
      <c r="X22" s="100"/>
      <c r="Y22" s="101"/>
      <c r="Z22" s="114"/>
      <c r="AA22" s="100"/>
      <c r="AB22" s="101"/>
      <c r="AC22" s="114"/>
      <c r="AD22" s="100"/>
      <c r="AE22" s="101"/>
      <c r="AF22" s="125">
        <v>60</v>
      </c>
      <c r="AG22" s="103"/>
      <c r="AH22" s="104">
        <v>0</v>
      </c>
      <c r="AI22" s="125">
        <v>60</v>
      </c>
      <c r="AJ22" s="103"/>
      <c r="AK22" s="104">
        <v>0</v>
      </c>
      <c r="AL22" s="125">
        <v>60</v>
      </c>
      <c r="AM22" s="103"/>
      <c r="AN22" s="104">
        <v>0</v>
      </c>
      <c r="AO22" s="125">
        <v>60</v>
      </c>
      <c r="AP22" s="103"/>
      <c r="AQ22" s="104">
        <v>0</v>
      </c>
      <c r="AR22" s="125">
        <v>60</v>
      </c>
      <c r="AS22" s="103"/>
      <c r="AT22" s="104">
        <f t="shared" ref="AT22:AT70" si="0">AR22*AS22</f>
        <v>0</v>
      </c>
      <c r="AU22" s="125">
        <v>60</v>
      </c>
      <c r="AV22" s="103"/>
      <c r="AW22" s="104">
        <f t="shared" ref="AW22:AW70" si="1">AU22*AV22</f>
        <v>0</v>
      </c>
      <c r="AX22" s="125">
        <v>60</v>
      </c>
      <c r="AY22" s="103"/>
      <c r="AZ22" s="104">
        <f t="shared" ref="AZ22:AZ70" si="2">AX22*AY22</f>
        <v>0</v>
      </c>
      <c r="BA22" s="125">
        <v>60</v>
      </c>
      <c r="BB22" s="103">
        <f t="shared" ref="BB22:BB70" si="3">AS22+AV22-AY22</f>
        <v>0</v>
      </c>
      <c r="BC22" s="104">
        <f t="shared" ref="BC22:BC70" si="4">BA22*BB22</f>
        <v>0</v>
      </c>
      <c r="BD22" s="125">
        <v>60</v>
      </c>
      <c r="BE22" s="103"/>
      <c r="BF22" s="104">
        <f t="shared" ref="BF22:BF70" si="5">BD22*BE22</f>
        <v>0</v>
      </c>
      <c r="BG22" s="56"/>
      <c r="BH22" s="26"/>
      <c r="BI22" s="27"/>
      <c r="BJ22" s="36"/>
      <c r="BK22" s="26"/>
      <c r="BL22" s="27"/>
      <c r="BM22" s="36"/>
      <c r="BN22" s="26"/>
      <c r="BO22" s="27"/>
      <c r="BP22" s="36"/>
      <c r="BQ22" s="26"/>
      <c r="BR22" s="27"/>
      <c r="BS22" s="36"/>
      <c r="BT22" s="26"/>
      <c r="BU22" s="27"/>
      <c r="BV22" s="22"/>
      <c r="BW22" s="19"/>
      <c r="BX22" s="19"/>
      <c r="BY22" s="66"/>
    </row>
    <row r="23" spans="3:77" ht="20.100000000000001" hidden="1" customHeight="1" x14ac:dyDescent="0.25">
      <c r="C23" s="19"/>
      <c r="D23" s="177"/>
      <c r="E23" s="178"/>
      <c r="F23" s="176"/>
      <c r="G23" s="126">
        <v>750</v>
      </c>
      <c r="H23" s="114"/>
      <c r="I23" s="100"/>
      <c r="J23" s="101"/>
      <c r="K23" s="114"/>
      <c r="L23" s="100"/>
      <c r="M23" s="101"/>
      <c r="N23" s="114"/>
      <c r="O23" s="100"/>
      <c r="P23" s="101"/>
      <c r="Q23" s="114"/>
      <c r="R23" s="100"/>
      <c r="S23" s="101"/>
      <c r="T23" s="114"/>
      <c r="U23" s="100"/>
      <c r="V23" s="101"/>
      <c r="W23" s="114"/>
      <c r="X23" s="100"/>
      <c r="Y23" s="101"/>
      <c r="Z23" s="114"/>
      <c r="AA23" s="100"/>
      <c r="AB23" s="101"/>
      <c r="AC23" s="114"/>
      <c r="AD23" s="100"/>
      <c r="AE23" s="101"/>
      <c r="AF23" s="125">
        <v>43</v>
      </c>
      <c r="AG23" s="103"/>
      <c r="AH23" s="104">
        <v>0</v>
      </c>
      <c r="AI23" s="125">
        <v>43</v>
      </c>
      <c r="AJ23" s="103"/>
      <c r="AK23" s="104">
        <v>0</v>
      </c>
      <c r="AL23" s="125">
        <v>43</v>
      </c>
      <c r="AM23" s="103"/>
      <c r="AN23" s="104">
        <v>0</v>
      </c>
      <c r="AO23" s="125">
        <v>43</v>
      </c>
      <c r="AP23" s="103"/>
      <c r="AQ23" s="104">
        <v>0</v>
      </c>
      <c r="AR23" s="125">
        <v>43</v>
      </c>
      <c r="AS23" s="103"/>
      <c r="AT23" s="104">
        <f t="shared" si="0"/>
        <v>0</v>
      </c>
      <c r="AU23" s="125">
        <v>43</v>
      </c>
      <c r="AV23" s="103"/>
      <c r="AW23" s="104">
        <f t="shared" si="1"/>
        <v>0</v>
      </c>
      <c r="AX23" s="125">
        <v>43</v>
      </c>
      <c r="AY23" s="103"/>
      <c r="AZ23" s="104">
        <f t="shared" si="2"/>
        <v>0</v>
      </c>
      <c r="BA23" s="125">
        <v>43</v>
      </c>
      <c r="BB23" s="103">
        <f t="shared" si="3"/>
        <v>0</v>
      </c>
      <c r="BC23" s="104">
        <f t="shared" si="4"/>
        <v>0</v>
      </c>
      <c r="BD23" s="125">
        <v>43</v>
      </c>
      <c r="BE23" s="103"/>
      <c r="BF23" s="104">
        <f t="shared" si="5"/>
        <v>0</v>
      </c>
      <c r="BG23" s="56"/>
      <c r="BH23" s="26"/>
      <c r="BI23" s="27"/>
      <c r="BJ23" s="36"/>
      <c r="BK23" s="26"/>
      <c r="BL23" s="27"/>
      <c r="BM23" s="36"/>
      <c r="BN23" s="26"/>
      <c r="BO23" s="27"/>
      <c r="BP23" s="36"/>
      <c r="BQ23" s="26"/>
      <c r="BR23" s="27"/>
      <c r="BS23" s="36"/>
      <c r="BT23" s="26"/>
      <c r="BU23" s="27"/>
      <c r="BV23" s="22"/>
      <c r="BW23" s="19"/>
      <c r="BX23" s="19"/>
      <c r="BY23" s="66"/>
    </row>
    <row r="24" spans="3:77" ht="20.100000000000001" hidden="1" customHeight="1" x14ac:dyDescent="0.25">
      <c r="C24" s="19"/>
      <c r="D24" s="177"/>
      <c r="E24" s="178"/>
      <c r="F24" s="176"/>
      <c r="G24" s="126" t="s">
        <v>34</v>
      </c>
      <c r="H24" s="114"/>
      <c r="I24" s="100"/>
      <c r="J24" s="101"/>
      <c r="K24" s="114"/>
      <c r="L24" s="100"/>
      <c r="M24" s="101"/>
      <c r="N24" s="114"/>
      <c r="O24" s="100"/>
      <c r="P24" s="101"/>
      <c r="Q24" s="114"/>
      <c r="R24" s="100"/>
      <c r="S24" s="101"/>
      <c r="T24" s="114"/>
      <c r="U24" s="100"/>
      <c r="V24" s="101"/>
      <c r="W24" s="114"/>
      <c r="X24" s="100"/>
      <c r="Y24" s="101"/>
      <c r="Z24" s="114"/>
      <c r="AA24" s="100"/>
      <c r="AB24" s="101"/>
      <c r="AC24" s="114"/>
      <c r="AD24" s="100"/>
      <c r="AE24" s="101"/>
      <c r="AF24" s="125">
        <v>28</v>
      </c>
      <c r="AG24" s="103"/>
      <c r="AH24" s="104">
        <v>0</v>
      </c>
      <c r="AI24" s="125">
        <v>28</v>
      </c>
      <c r="AJ24" s="103"/>
      <c r="AK24" s="104">
        <v>0</v>
      </c>
      <c r="AL24" s="125">
        <v>28</v>
      </c>
      <c r="AM24" s="103"/>
      <c r="AN24" s="104">
        <v>0</v>
      </c>
      <c r="AO24" s="125">
        <v>28</v>
      </c>
      <c r="AP24" s="103"/>
      <c r="AQ24" s="104">
        <v>0</v>
      </c>
      <c r="AR24" s="125">
        <v>28</v>
      </c>
      <c r="AS24" s="103"/>
      <c r="AT24" s="104">
        <f t="shared" si="0"/>
        <v>0</v>
      </c>
      <c r="AU24" s="125">
        <v>28</v>
      </c>
      <c r="AV24" s="103"/>
      <c r="AW24" s="104">
        <f t="shared" si="1"/>
        <v>0</v>
      </c>
      <c r="AX24" s="125">
        <v>28</v>
      </c>
      <c r="AY24" s="103"/>
      <c r="AZ24" s="104">
        <f t="shared" si="2"/>
        <v>0</v>
      </c>
      <c r="BA24" s="125">
        <v>28</v>
      </c>
      <c r="BB24" s="103">
        <f t="shared" si="3"/>
        <v>0</v>
      </c>
      <c r="BC24" s="104">
        <f t="shared" si="4"/>
        <v>0</v>
      </c>
      <c r="BD24" s="125">
        <v>28</v>
      </c>
      <c r="BE24" s="103"/>
      <c r="BF24" s="104">
        <f t="shared" si="5"/>
        <v>0</v>
      </c>
      <c r="BG24" s="56"/>
      <c r="BH24" s="26"/>
      <c r="BI24" s="27"/>
      <c r="BJ24" s="36"/>
      <c r="BK24" s="26"/>
      <c r="BL24" s="27"/>
      <c r="BM24" s="36"/>
      <c r="BN24" s="26"/>
      <c r="BO24" s="27"/>
      <c r="BP24" s="36"/>
      <c r="BQ24" s="26"/>
      <c r="BR24" s="27"/>
      <c r="BS24" s="36"/>
      <c r="BT24" s="26"/>
      <c r="BU24" s="27"/>
      <c r="BV24" s="22"/>
      <c r="BW24" s="19"/>
      <c r="BX24" s="19"/>
      <c r="BY24" s="66"/>
    </row>
    <row r="25" spans="3:77" ht="20.100000000000001" hidden="1" customHeight="1" x14ac:dyDescent="0.25">
      <c r="C25" s="19"/>
      <c r="D25" s="177"/>
      <c r="E25" s="178"/>
      <c r="F25" s="176"/>
      <c r="G25" s="126">
        <v>330</v>
      </c>
      <c r="H25" s="114"/>
      <c r="I25" s="100"/>
      <c r="J25" s="101"/>
      <c r="K25" s="114"/>
      <c r="L25" s="100"/>
      <c r="M25" s="101"/>
      <c r="N25" s="114"/>
      <c r="O25" s="100"/>
      <c r="P25" s="101"/>
      <c r="Q25" s="114"/>
      <c r="R25" s="100"/>
      <c r="S25" s="101"/>
      <c r="T25" s="114"/>
      <c r="U25" s="100"/>
      <c r="V25" s="101"/>
      <c r="W25" s="114"/>
      <c r="X25" s="100"/>
      <c r="Y25" s="101"/>
      <c r="Z25" s="114"/>
      <c r="AA25" s="100"/>
      <c r="AB25" s="101"/>
      <c r="AC25" s="114"/>
      <c r="AD25" s="100"/>
      <c r="AE25" s="101"/>
      <c r="AF25" s="125">
        <v>18</v>
      </c>
      <c r="AG25" s="103"/>
      <c r="AH25" s="104">
        <v>0</v>
      </c>
      <c r="AI25" s="125">
        <v>18</v>
      </c>
      <c r="AJ25" s="103"/>
      <c r="AK25" s="104">
        <v>0</v>
      </c>
      <c r="AL25" s="125">
        <v>18</v>
      </c>
      <c r="AM25" s="103"/>
      <c r="AN25" s="104">
        <v>0</v>
      </c>
      <c r="AO25" s="125">
        <v>18</v>
      </c>
      <c r="AP25" s="103"/>
      <c r="AQ25" s="104">
        <v>0</v>
      </c>
      <c r="AR25" s="125">
        <v>18</v>
      </c>
      <c r="AS25" s="103"/>
      <c r="AT25" s="104">
        <f t="shared" si="0"/>
        <v>0</v>
      </c>
      <c r="AU25" s="125">
        <v>18</v>
      </c>
      <c r="AV25" s="103"/>
      <c r="AW25" s="104">
        <f t="shared" si="1"/>
        <v>0</v>
      </c>
      <c r="AX25" s="125">
        <v>18</v>
      </c>
      <c r="AY25" s="103"/>
      <c r="AZ25" s="104">
        <f t="shared" si="2"/>
        <v>0</v>
      </c>
      <c r="BA25" s="125">
        <v>18</v>
      </c>
      <c r="BB25" s="103">
        <f t="shared" si="3"/>
        <v>0</v>
      </c>
      <c r="BC25" s="104">
        <f t="shared" si="4"/>
        <v>0</v>
      </c>
      <c r="BD25" s="125">
        <v>18</v>
      </c>
      <c r="BE25" s="103"/>
      <c r="BF25" s="104">
        <f t="shared" si="5"/>
        <v>0</v>
      </c>
      <c r="BG25" s="56"/>
      <c r="BH25" s="26"/>
      <c r="BI25" s="27"/>
      <c r="BJ25" s="36"/>
      <c r="BK25" s="26"/>
      <c r="BL25" s="27"/>
      <c r="BM25" s="36"/>
      <c r="BN25" s="26"/>
      <c r="BO25" s="27"/>
      <c r="BP25" s="36"/>
      <c r="BQ25" s="26"/>
      <c r="BR25" s="27"/>
      <c r="BS25" s="36"/>
      <c r="BT25" s="26"/>
      <c r="BU25" s="27"/>
      <c r="BV25" s="22"/>
      <c r="BW25" s="19"/>
      <c r="BX25" s="19"/>
      <c r="BY25" s="66"/>
    </row>
    <row r="26" spans="3:77" ht="20.100000000000001" hidden="1" customHeight="1" x14ac:dyDescent="0.25">
      <c r="C26" s="19"/>
      <c r="D26" s="177"/>
      <c r="E26" s="178"/>
      <c r="F26" s="176"/>
      <c r="G26" s="126">
        <v>220</v>
      </c>
      <c r="H26" s="114"/>
      <c r="I26" s="100"/>
      <c r="J26" s="101"/>
      <c r="K26" s="114"/>
      <c r="L26" s="100"/>
      <c r="M26" s="101"/>
      <c r="N26" s="114"/>
      <c r="O26" s="100"/>
      <c r="P26" s="101"/>
      <c r="Q26" s="114"/>
      <c r="R26" s="100"/>
      <c r="S26" s="101"/>
      <c r="T26" s="114"/>
      <c r="U26" s="100"/>
      <c r="V26" s="101"/>
      <c r="W26" s="114"/>
      <c r="X26" s="100"/>
      <c r="Y26" s="101"/>
      <c r="Z26" s="114"/>
      <c r="AA26" s="100"/>
      <c r="AB26" s="101"/>
      <c r="AC26" s="114"/>
      <c r="AD26" s="100"/>
      <c r="AE26" s="101"/>
      <c r="AF26" s="125">
        <v>14</v>
      </c>
      <c r="AG26" s="103"/>
      <c r="AH26" s="104">
        <v>0</v>
      </c>
      <c r="AI26" s="125">
        <v>14</v>
      </c>
      <c r="AJ26" s="103"/>
      <c r="AK26" s="104">
        <v>0</v>
      </c>
      <c r="AL26" s="125">
        <v>14</v>
      </c>
      <c r="AM26" s="103"/>
      <c r="AN26" s="104">
        <v>0</v>
      </c>
      <c r="AO26" s="125">
        <v>14</v>
      </c>
      <c r="AP26" s="103"/>
      <c r="AQ26" s="104">
        <v>0</v>
      </c>
      <c r="AR26" s="125">
        <v>14</v>
      </c>
      <c r="AS26" s="103"/>
      <c r="AT26" s="104">
        <f t="shared" si="0"/>
        <v>0</v>
      </c>
      <c r="AU26" s="125">
        <v>14</v>
      </c>
      <c r="AV26" s="103"/>
      <c r="AW26" s="104">
        <f t="shared" si="1"/>
        <v>0</v>
      </c>
      <c r="AX26" s="125">
        <v>14</v>
      </c>
      <c r="AY26" s="103"/>
      <c r="AZ26" s="104">
        <f t="shared" si="2"/>
        <v>0</v>
      </c>
      <c r="BA26" s="125">
        <v>14</v>
      </c>
      <c r="BB26" s="103">
        <f t="shared" si="3"/>
        <v>0</v>
      </c>
      <c r="BC26" s="104">
        <f t="shared" si="4"/>
        <v>0</v>
      </c>
      <c r="BD26" s="125">
        <v>14</v>
      </c>
      <c r="BE26" s="103"/>
      <c r="BF26" s="104">
        <f t="shared" si="5"/>
        <v>0</v>
      </c>
      <c r="BG26" s="56"/>
      <c r="BH26" s="26"/>
      <c r="BI26" s="27"/>
      <c r="BJ26" s="36"/>
      <c r="BK26" s="26"/>
      <c r="BL26" s="27"/>
      <c r="BM26" s="36"/>
      <c r="BN26" s="26"/>
      <c r="BO26" s="27"/>
      <c r="BP26" s="36"/>
      <c r="BQ26" s="26"/>
      <c r="BR26" s="27"/>
      <c r="BS26" s="36"/>
      <c r="BT26" s="26"/>
      <c r="BU26" s="27"/>
      <c r="BV26" s="22"/>
      <c r="BW26" s="19"/>
      <c r="BX26" s="19"/>
      <c r="BY26" s="66"/>
    </row>
    <row r="27" spans="3:77" ht="20.100000000000001" hidden="1" customHeight="1" x14ac:dyDescent="0.25">
      <c r="C27" s="19"/>
      <c r="D27" s="177"/>
      <c r="E27" s="178"/>
      <c r="F27" s="176"/>
      <c r="G27" s="126" t="s">
        <v>51</v>
      </c>
      <c r="H27" s="114"/>
      <c r="I27" s="100"/>
      <c r="J27" s="101"/>
      <c r="K27" s="114"/>
      <c r="L27" s="100"/>
      <c r="M27" s="101"/>
      <c r="N27" s="114"/>
      <c r="O27" s="100"/>
      <c r="P27" s="101"/>
      <c r="Q27" s="114"/>
      <c r="R27" s="100"/>
      <c r="S27" s="101"/>
      <c r="T27" s="114"/>
      <c r="U27" s="100"/>
      <c r="V27" s="101"/>
      <c r="W27" s="114"/>
      <c r="X27" s="100"/>
      <c r="Y27" s="101"/>
      <c r="Z27" s="114"/>
      <c r="AA27" s="100"/>
      <c r="AB27" s="101"/>
      <c r="AC27" s="114"/>
      <c r="AD27" s="100"/>
      <c r="AE27" s="101"/>
      <c r="AF27" s="125">
        <v>7.8</v>
      </c>
      <c r="AG27" s="103"/>
      <c r="AH27" s="104">
        <v>0</v>
      </c>
      <c r="AI27" s="125">
        <v>7.8</v>
      </c>
      <c r="AJ27" s="103"/>
      <c r="AK27" s="104">
        <v>0</v>
      </c>
      <c r="AL27" s="125">
        <v>7.8</v>
      </c>
      <c r="AM27" s="103"/>
      <c r="AN27" s="104">
        <v>0</v>
      </c>
      <c r="AO27" s="125">
        <v>7.8</v>
      </c>
      <c r="AP27" s="103"/>
      <c r="AQ27" s="104">
        <v>0</v>
      </c>
      <c r="AR27" s="125">
        <v>7.8</v>
      </c>
      <c r="AS27" s="103"/>
      <c r="AT27" s="104">
        <f t="shared" si="0"/>
        <v>0</v>
      </c>
      <c r="AU27" s="125">
        <v>7.8</v>
      </c>
      <c r="AV27" s="103"/>
      <c r="AW27" s="104">
        <f t="shared" si="1"/>
        <v>0</v>
      </c>
      <c r="AX27" s="125">
        <v>7.8</v>
      </c>
      <c r="AY27" s="103"/>
      <c r="AZ27" s="104">
        <f t="shared" si="2"/>
        <v>0</v>
      </c>
      <c r="BA27" s="125">
        <v>7.8</v>
      </c>
      <c r="BB27" s="103">
        <f t="shared" si="3"/>
        <v>0</v>
      </c>
      <c r="BC27" s="104">
        <f t="shared" si="4"/>
        <v>0</v>
      </c>
      <c r="BD27" s="125">
        <v>7.8</v>
      </c>
      <c r="BE27" s="103"/>
      <c r="BF27" s="104">
        <f t="shared" si="5"/>
        <v>0</v>
      </c>
      <c r="BG27" s="56"/>
      <c r="BH27" s="26"/>
      <c r="BI27" s="27"/>
      <c r="BJ27" s="36"/>
      <c r="BK27" s="26"/>
      <c r="BL27" s="27"/>
      <c r="BM27" s="36"/>
      <c r="BN27" s="26"/>
      <c r="BO27" s="27"/>
      <c r="BP27" s="36"/>
      <c r="BQ27" s="26"/>
      <c r="BR27" s="27"/>
      <c r="BS27" s="36"/>
      <c r="BT27" s="26"/>
      <c r="BU27" s="27"/>
      <c r="BV27" s="22"/>
      <c r="BW27" s="19"/>
      <c r="BX27" s="19"/>
      <c r="BY27" s="66"/>
    </row>
    <row r="28" spans="3:77" ht="20.100000000000001" hidden="1" customHeight="1" x14ac:dyDescent="0.25">
      <c r="C28" s="19"/>
      <c r="D28" s="177"/>
      <c r="E28" s="178"/>
      <c r="F28" s="176"/>
      <c r="G28" s="126" t="s">
        <v>107</v>
      </c>
      <c r="H28" s="114"/>
      <c r="I28" s="100"/>
      <c r="J28" s="101"/>
      <c r="K28" s="114"/>
      <c r="L28" s="100"/>
      <c r="M28" s="101"/>
      <c r="N28" s="114"/>
      <c r="O28" s="100"/>
      <c r="P28" s="101"/>
      <c r="Q28" s="114"/>
      <c r="R28" s="100"/>
      <c r="S28" s="101"/>
      <c r="T28" s="114"/>
      <c r="U28" s="100"/>
      <c r="V28" s="101"/>
      <c r="W28" s="114"/>
      <c r="X28" s="100"/>
      <c r="Y28" s="101"/>
      <c r="Z28" s="114"/>
      <c r="AA28" s="100"/>
      <c r="AB28" s="101"/>
      <c r="AC28" s="114"/>
      <c r="AD28" s="100"/>
      <c r="AE28" s="101"/>
      <c r="AF28" s="125">
        <v>2.1</v>
      </c>
      <c r="AG28" s="103"/>
      <c r="AH28" s="104">
        <v>0</v>
      </c>
      <c r="AI28" s="125">
        <v>2.1</v>
      </c>
      <c r="AJ28" s="103"/>
      <c r="AK28" s="104">
        <v>0</v>
      </c>
      <c r="AL28" s="125">
        <v>2.1</v>
      </c>
      <c r="AM28" s="103"/>
      <c r="AN28" s="104">
        <v>0</v>
      </c>
      <c r="AO28" s="125">
        <v>2.1</v>
      </c>
      <c r="AP28" s="103"/>
      <c r="AQ28" s="104">
        <v>0</v>
      </c>
      <c r="AR28" s="125">
        <v>2.1</v>
      </c>
      <c r="AS28" s="103"/>
      <c r="AT28" s="104">
        <f t="shared" si="0"/>
        <v>0</v>
      </c>
      <c r="AU28" s="125">
        <v>2.1</v>
      </c>
      <c r="AV28" s="103"/>
      <c r="AW28" s="104">
        <f t="shared" si="1"/>
        <v>0</v>
      </c>
      <c r="AX28" s="125">
        <v>2.1</v>
      </c>
      <c r="AY28" s="103"/>
      <c r="AZ28" s="104">
        <f t="shared" si="2"/>
        <v>0</v>
      </c>
      <c r="BA28" s="125">
        <v>2.1</v>
      </c>
      <c r="BB28" s="103">
        <f t="shared" si="3"/>
        <v>0</v>
      </c>
      <c r="BC28" s="104">
        <f t="shared" si="4"/>
        <v>0</v>
      </c>
      <c r="BD28" s="125">
        <v>2.1</v>
      </c>
      <c r="BE28" s="103"/>
      <c r="BF28" s="104">
        <f t="shared" si="5"/>
        <v>0</v>
      </c>
      <c r="BG28" s="56"/>
      <c r="BH28" s="26"/>
      <c r="BI28" s="27"/>
      <c r="BJ28" s="36"/>
      <c r="BK28" s="26"/>
      <c r="BL28" s="27"/>
      <c r="BM28" s="36"/>
      <c r="BN28" s="26"/>
      <c r="BO28" s="27"/>
      <c r="BP28" s="36"/>
      <c r="BQ28" s="26"/>
      <c r="BR28" s="27"/>
      <c r="BS28" s="36"/>
      <c r="BT28" s="26"/>
      <c r="BU28" s="27"/>
      <c r="BV28" s="22"/>
      <c r="BW28" s="19"/>
      <c r="BX28" s="19"/>
      <c r="BY28" s="66"/>
    </row>
    <row r="29" spans="3:77" ht="23.25" customHeight="1" x14ac:dyDescent="0.25">
      <c r="C29" s="19"/>
      <c r="D29" s="177"/>
      <c r="E29" s="178"/>
      <c r="F29" s="176"/>
      <c r="G29" s="126" t="s">
        <v>108</v>
      </c>
      <c r="H29" s="114"/>
      <c r="I29" s="100"/>
      <c r="J29" s="101"/>
      <c r="K29" s="114"/>
      <c r="L29" s="100"/>
      <c r="M29" s="101"/>
      <c r="N29" s="114"/>
      <c r="O29" s="100"/>
      <c r="P29" s="101"/>
      <c r="Q29" s="114"/>
      <c r="R29" s="100"/>
      <c r="S29" s="101"/>
      <c r="T29" s="114"/>
      <c r="U29" s="100"/>
      <c r="V29" s="101"/>
      <c r="W29" s="114"/>
      <c r="X29" s="100"/>
      <c r="Y29" s="101"/>
      <c r="Z29" s="114"/>
      <c r="AA29" s="100"/>
      <c r="AB29" s="101"/>
      <c r="AC29" s="114"/>
      <c r="AD29" s="100"/>
      <c r="AE29" s="101"/>
      <c r="AF29" s="125">
        <v>2.1</v>
      </c>
      <c r="AG29" s="103">
        <v>9</v>
      </c>
      <c r="AH29" s="104">
        <v>18.900000000000002</v>
      </c>
      <c r="AI29" s="125">
        <v>2.1</v>
      </c>
      <c r="AJ29" s="103">
        <v>9</v>
      </c>
      <c r="AK29" s="104">
        <v>18.900000000000002</v>
      </c>
      <c r="AL29" s="125">
        <v>2.1</v>
      </c>
      <c r="AM29" s="103">
        <v>9</v>
      </c>
      <c r="AN29" s="104">
        <v>18.900000000000002</v>
      </c>
      <c r="AO29" s="125">
        <v>2.1</v>
      </c>
      <c r="AP29" s="103">
        <v>9</v>
      </c>
      <c r="AQ29" s="104">
        <v>18.900000000000002</v>
      </c>
      <c r="AR29" s="125">
        <v>2.1</v>
      </c>
      <c r="AS29" s="103">
        <v>9</v>
      </c>
      <c r="AT29" s="104">
        <f t="shared" si="0"/>
        <v>18.900000000000002</v>
      </c>
      <c r="AU29" s="125">
        <v>2.1</v>
      </c>
      <c r="AV29" s="103">
        <v>0</v>
      </c>
      <c r="AW29" s="104">
        <f t="shared" si="1"/>
        <v>0</v>
      </c>
      <c r="AX29" s="125">
        <v>2.1</v>
      </c>
      <c r="AY29" s="103">
        <v>0</v>
      </c>
      <c r="AZ29" s="104">
        <f t="shared" si="2"/>
        <v>0</v>
      </c>
      <c r="BA29" s="125">
        <v>2.1</v>
      </c>
      <c r="BB29" s="103">
        <f t="shared" si="3"/>
        <v>9</v>
      </c>
      <c r="BC29" s="104">
        <f t="shared" si="4"/>
        <v>18.900000000000002</v>
      </c>
      <c r="BD29" s="125">
        <v>2.1</v>
      </c>
      <c r="BE29" s="103">
        <v>9</v>
      </c>
      <c r="BF29" s="104">
        <f t="shared" si="5"/>
        <v>18.900000000000002</v>
      </c>
      <c r="BG29" s="56"/>
      <c r="BH29" s="26"/>
      <c r="BI29" s="27"/>
      <c r="BJ29" s="36"/>
      <c r="BK29" s="26"/>
      <c r="BL29" s="27"/>
      <c r="BM29" s="36"/>
      <c r="BN29" s="26"/>
      <c r="BO29" s="27"/>
      <c r="BP29" s="36"/>
      <c r="BQ29" s="26"/>
      <c r="BR29" s="27"/>
      <c r="BS29" s="36"/>
      <c r="BT29" s="26"/>
      <c r="BU29" s="27"/>
      <c r="BV29" s="22"/>
      <c r="BW29" s="19"/>
      <c r="BX29" s="19"/>
      <c r="BY29" s="66"/>
    </row>
    <row r="30" spans="3:77" ht="20.100000000000001" hidden="1" customHeight="1" x14ac:dyDescent="0.25">
      <c r="C30" s="19"/>
      <c r="D30" s="177"/>
      <c r="E30" s="178"/>
      <c r="F30" s="176"/>
      <c r="G30" s="126" t="s">
        <v>109</v>
      </c>
      <c r="H30" s="114"/>
      <c r="I30" s="100"/>
      <c r="J30" s="101"/>
      <c r="K30" s="114"/>
      <c r="L30" s="100"/>
      <c r="M30" s="101"/>
      <c r="N30" s="114"/>
      <c r="O30" s="100"/>
      <c r="P30" s="101"/>
      <c r="Q30" s="114"/>
      <c r="R30" s="100"/>
      <c r="S30" s="101"/>
      <c r="T30" s="114"/>
      <c r="U30" s="100"/>
      <c r="V30" s="101"/>
      <c r="W30" s="114"/>
      <c r="X30" s="100"/>
      <c r="Y30" s="101"/>
      <c r="Z30" s="114"/>
      <c r="AA30" s="100"/>
      <c r="AB30" s="101"/>
      <c r="AC30" s="114"/>
      <c r="AD30" s="100"/>
      <c r="AE30" s="101"/>
      <c r="AF30" s="125">
        <v>1</v>
      </c>
      <c r="AG30" s="103"/>
      <c r="AH30" s="104">
        <v>0</v>
      </c>
      <c r="AI30" s="125">
        <v>1</v>
      </c>
      <c r="AJ30" s="103"/>
      <c r="AK30" s="104">
        <v>0</v>
      </c>
      <c r="AL30" s="125">
        <v>1</v>
      </c>
      <c r="AM30" s="103"/>
      <c r="AN30" s="104">
        <v>0</v>
      </c>
      <c r="AO30" s="125">
        <v>1</v>
      </c>
      <c r="AP30" s="103"/>
      <c r="AQ30" s="104">
        <v>0</v>
      </c>
      <c r="AR30" s="125">
        <v>0</v>
      </c>
      <c r="AS30" s="103"/>
      <c r="AT30" s="104">
        <f t="shared" si="0"/>
        <v>0</v>
      </c>
      <c r="AU30" s="125">
        <v>0</v>
      </c>
      <c r="AV30" s="103"/>
      <c r="AW30" s="104">
        <f t="shared" si="1"/>
        <v>0</v>
      </c>
      <c r="AX30" s="125">
        <v>0</v>
      </c>
      <c r="AY30" s="103"/>
      <c r="AZ30" s="104">
        <f t="shared" si="2"/>
        <v>0</v>
      </c>
      <c r="BA30" s="125">
        <v>0</v>
      </c>
      <c r="BB30" s="103">
        <f>AS30+AV30-AY30</f>
        <v>0</v>
      </c>
      <c r="BC30" s="104">
        <f t="shared" si="4"/>
        <v>0</v>
      </c>
      <c r="BD30" s="125">
        <v>0</v>
      </c>
      <c r="BE30" s="103"/>
      <c r="BF30" s="104">
        <f t="shared" si="5"/>
        <v>0</v>
      </c>
      <c r="BG30" s="56"/>
      <c r="BH30" s="26"/>
      <c r="BI30" s="27"/>
      <c r="BJ30" s="36"/>
      <c r="BK30" s="26"/>
      <c r="BL30" s="27"/>
      <c r="BM30" s="36"/>
      <c r="BN30" s="26"/>
      <c r="BO30" s="27"/>
      <c r="BP30" s="36"/>
      <c r="BQ30" s="26"/>
      <c r="BR30" s="27"/>
      <c r="BS30" s="36"/>
      <c r="BT30" s="26"/>
      <c r="BU30" s="27"/>
      <c r="BV30" s="22"/>
      <c r="BW30" s="19"/>
      <c r="BX30" s="19"/>
      <c r="BY30" s="66"/>
    </row>
    <row r="31" spans="3:77" ht="20.100000000000001" hidden="1" customHeight="1" x14ac:dyDescent="0.25">
      <c r="C31" s="19"/>
      <c r="D31" s="177"/>
      <c r="E31" s="178"/>
      <c r="F31" s="176"/>
      <c r="G31" s="126" t="s">
        <v>110</v>
      </c>
      <c r="H31" s="114"/>
      <c r="I31" s="100"/>
      <c r="J31" s="101"/>
      <c r="K31" s="114"/>
      <c r="L31" s="100"/>
      <c r="M31" s="101"/>
      <c r="N31" s="114"/>
      <c r="O31" s="100"/>
      <c r="P31" s="101"/>
      <c r="Q31" s="114"/>
      <c r="R31" s="100"/>
      <c r="S31" s="101"/>
      <c r="T31" s="114"/>
      <c r="U31" s="100"/>
      <c r="V31" s="101"/>
      <c r="W31" s="114"/>
      <c r="X31" s="100"/>
      <c r="Y31" s="101"/>
      <c r="Z31" s="114"/>
      <c r="AA31" s="100"/>
      <c r="AB31" s="101"/>
      <c r="AC31" s="114"/>
      <c r="AD31" s="100"/>
      <c r="AE31" s="101"/>
      <c r="AF31" s="125">
        <v>1</v>
      </c>
      <c r="AG31" s="103"/>
      <c r="AH31" s="104">
        <v>0</v>
      </c>
      <c r="AI31" s="125">
        <v>1</v>
      </c>
      <c r="AJ31" s="103"/>
      <c r="AK31" s="104">
        <v>0</v>
      </c>
      <c r="AL31" s="125">
        <v>1</v>
      </c>
      <c r="AM31" s="103"/>
      <c r="AN31" s="104">
        <v>0</v>
      </c>
      <c r="AO31" s="125">
        <v>1</v>
      </c>
      <c r="AP31" s="103"/>
      <c r="AQ31" s="104">
        <v>0</v>
      </c>
      <c r="AR31" s="125">
        <v>0</v>
      </c>
      <c r="AS31" s="103"/>
      <c r="AT31" s="104">
        <f t="shared" si="0"/>
        <v>0</v>
      </c>
      <c r="AU31" s="125">
        <v>0</v>
      </c>
      <c r="AV31" s="103"/>
      <c r="AW31" s="104">
        <f t="shared" si="1"/>
        <v>0</v>
      </c>
      <c r="AX31" s="125">
        <v>0</v>
      </c>
      <c r="AY31" s="103"/>
      <c r="AZ31" s="104">
        <f t="shared" si="2"/>
        <v>0</v>
      </c>
      <c r="BA31" s="125">
        <v>0</v>
      </c>
      <c r="BB31" s="103">
        <f t="shared" si="3"/>
        <v>0</v>
      </c>
      <c r="BC31" s="104">
        <f t="shared" si="4"/>
        <v>0</v>
      </c>
      <c r="BD31" s="125">
        <v>0</v>
      </c>
      <c r="BE31" s="103"/>
      <c r="BF31" s="104">
        <f t="shared" si="5"/>
        <v>0</v>
      </c>
      <c r="BG31" s="56"/>
      <c r="BH31" s="26"/>
      <c r="BI31" s="27"/>
      <c r="BJ31" s="36"/>
      <c r="BK31" s="26"/>
      <c r="BL31" s="27"/>
      <c r="BM31" s="36"/>
      <c r="BN31" s="26"/>
      <c r="BO31" s="27"/>
      <c r="BP31" s="36"/>
      <c r="BQ31" s="26"/>
      <c r="BR31" s="27"/>
      <c r="BS31" s="36"/>
      <c r="BT31" s="26"/>
      <c r="BU31" s="27"/>
      <c r="BV31" s="22"/>
      <c r="BW31" s="19"/>
      <c r="BX31" s="19"/>
      <c r="BY31" s="66"/>
    </row>
    <row r="32" spans="3:77" ht="59.25" customHeight="1" x14ac:dyDescent="0.25">
      <c r="C32" s="19"/>
      <c r="D32" s="177"/>
      <c r="E32" s="178"/>
      <c r="F32" s="176"/>
      <c r="G32" s="126" t="s">
        <v>111</v>
      </c>
      <c r="H32" s="114"/>
      <c r="I32" s="100"/>
      <c r="J32" s="101"/>
      <c r="K32" s="114"/>
      <c r="L32" s="100"/>
      <c r="M32" s="101"/>
      <c r="N32" s="114"/>
      <c r="O32" s="100"/>
      <c r="P32" s="101"/>
      <c r="Q32" s="114"/>
      <c r="R32" s="100"/>
      <c r="S32" s="101"/>
      <c r="T32" s="114"/>
      <c r="U32" s="100"/>
      <c r="V32" s="101"/>
      <c r="W32" s="114"/>
      <c r="X32" s="100"/>
      <c r="Y32" s="101"/>
      <c r="Z32" s="114"/>
      <c r="AA32" s="100"/>
      <c r="AB32" s="101"/>
      <c r="AC32" s="114"/>
      <c r="AD32" s="100"/>
      <c r="AE32" s="101"/>
      <c r="AF32" s="125">
        <v>1</v>
      </c>
      <c r="AG32" s="103">
        <v>106</v>
      </c>
      <c r="AH32" s="104">
        <v>106</v>
      </c>
      <c r="AI32" s="125">
        <v>1</v>
      </c>
      <c r="AJ32" s="103">
        <v>106</v>
      </c>
      <c r="AK32" s="104">
        <v>106</v>
      </c>
      <c r="AL32" s="125">
        <v>1</v>
      </c>
      <c r="AM32" s="103">
        <v>106</v>
      </c>
      <c r="AN32" s="104">
        <v>106</v>
      </c>
      <c r="AO32" s="125">
        <v>1</v>
      </c>
      <c r="AP32" s="103">
        <v>106</v>
      </c>
      <c r="AQ32" s="104">
        <v>106</v>
      </c>
      <c r="AR32" s="125">
        <v>1</v>
      </c>
      <c r="AS32" s="103">
        <v>90</v>
      </c>
      <c r="AT32" s="104">
        <f t="shared" si="0"/>
        <v>90</v>
      </c>
      <c r="AU32" s="125">
        <v>1</v>
      </c>
      <c r="AV32" s="103">
        <v>5</v>
      </c>
      <c r="AW32" s="104">
        <f t="shared" si="1"/>
        <v>5</v>
      </c>
      <c r="AX32" s="125">
        <v>1</v>
      </c>
      <c r="AY32" s="103">
        <v>1</v>
      </c>
      <c r="AZ32" s="104">
        <f t="shared" si="2"/>
        <v>1</v>
      </c>
      <c r="BA32" s="125">
        <v>1</v>
      </c>
      <c r="BB32" s="103">
        <f t="shared" si="3"/>
        <v>94</v>
      </c>
      <c r="BC32" s="104">
        <f t="shared" si="4"/>
        <v>94</v>
      </c>
      <c r="BD32" s="125">
        <v>1</v>
      </c>
      <c r="BE32" s="103">
        <v>90</v>
      </c>
      <c r="BF32" s="104">
        <f t="shared" si="5"/>
        <v>90</v>
      </c>
      <c r="BG32" s="56"/>
      <c r="BH32" s="26"/>
      <c r="BI32" s="27"/>
      <c r="BJ32" s="36"/>
      <c r="BK32" s="26"/>
      <c r="BL32" s="27"/>
      <c r="BM32" s="36"/>
      <c r="BN32" s="26"/>
      <c r="BO32" s="27"/>
      <c r="BP32" s="36"/>
      <c r="BQ32" s="26"/>
      <c r="BR32" s="27"/>
      <c r="BS32" s="36"/>
      <c r="BT32" s="26"/>
      <c r="BU32" s="27"/>
      <c r="BV32" s="22"/>
      <c r="BW32" s="19"/>
      <c r="BX32" s="19"/>
      <c r="BY32" s="66"/>
    </row>
    <row r="33" spans="3:77" ht="20.100000000000001" hidden="1" customHeight="1" x14ac:dyDescent="0.25">
      <c r="C33" s="19"/>
      <c r="D33" s="177">
        <v>3</v>
      </c>
      <c r="E33" s="178" t="s">
        <v>112</v>
      </c>
      <c r="F33" s="176" t="s">
        <v>113</v>
      </c>
      <c r="G33" s="126">
        <v>1150</v>
      </c>
      <c r="H33" s="114"/>
      <c r="I33" s="100"/>
      <c r="J33" s="101"/>
      <c r="K33" s="114"/>
      <c r="L33" s="100"/>
      <c r="M33" s="101"/>
      <c r="N33" s="114"/>
      <c r="O33" s="100"/>
      <c r="P33" s="101"/>
      <c r="Q33" s="114"/>
      <c r="R33" s="100"/>
      <c r="S33" s="101"/>
      <c r="T33" s="114"/>
      <c r="U33" s="100"/>
      <c r="V33" s="101"/>
      <c r="W33" s="114"/>
      <c r="X33" s="100"/>
      <c r="Y33" s="101"/>
      <c r="Z33" s="114"/>
      <c r="AA33" s="100"/>
      <c r="AB33" s="101"/>
      <c r="AC33" s="114"/>
      <c r="AD33" s="100"/>
      <c r="AE33" s="101"/>
      <c r="AF33" s="125">
        <v>180</v>
      </c>
      <c r="AG33" s="103"/>
      <c r="AH33" s="104">
        <v>0</v>
      </c>
      <c r="AI33" s="125">
        <v>180</v>
      </c>
      <c r="AJ33" s="103"/>
      <c r="AK33" s="104">
        <v>0</v>
      </c>
      <c r="AL33" s="125">
        <v>180</v>
      </c>
      <c r="AM33" s="103"/>
      <c r="AN33" s="104">
        <v>0</v>
      </c>
      <c r="AO33" s="125">
        <v>180</v>
      </c>
      <c r="AP33" s="103"/>
      <c r="AQ33" s="104">
        <v>0</v>
      </c>
      <c r="AR33" s="125">
        <v>180</v>
      </c>
      <c r="AS33" s="103"/>
      <c r="AT33" s="104">
        <f t="shared" si="0"/>
        <v>0</v>
      </c>
      <c r="AU33" s="125">
        <v>180</v>
      </c>
      <c r="AV33" s="103"/>
      <c r="AW33" s="104">
        <f t="shared" si="1"/>
        <v>0</v>
      </c>
      <c r="AX33" s="125">
        <v>180</v>
      </c>
      <c r="AY33" s="103"/>
      <c r="AZ33" s="104">
        <f t="shared" si="2"/>
        <v>0</v>
      </c>
      <c r="BA33" s="125">
        <v>180</v>
      </c>
      <c r="BB33" s="103">
        <f t="shared" si="3"/>
        <v>0</v>
      </c>
      <c r="BC33" s="104">
        <f t="shared" si="4"/>
        <v>0</v>
      </c>
      <c r="BD33" s="125">
        <v>180</v>
      </c>
      <c r="BE33" s="103"/>
      <c r="BF33" s="104">
        <f t="shared" si="5"/>
        <v>0</v>
      </c>
      <c r="BG33" s="56"/>
      <c r="BH33" s="26"/>
      <c r="BI33" s="27"/>
      <c r="BJ33" s="36"/>
      <c r="BK33" s="26"/>
      <c r="BL33" s="27"/>
      <c r="BM33" s="36"/>
      <c r="BN33" s="26"/>
      <c r="BO33" s="27"/>
      <c r="BP33" s="36"/>
      <c r="BQ33" s="26"/>
      <c r="BR33" s="27"/>
      <c r="BS33" s="36"/>
      <c r="BT33" s="26"/>
      <c r="BU33" s="27"/>
      <c r="BV33" s="22"/>
      <c r="BW33" s="19"/>
      <c r="BX33" s="19"/>
      <c r="BY33" s="66"/>
    </row>
    <row r="34" spans="3:77" ht="20.100000000000001" hidden="1" customHeight="1" x14ac:dyDescent="0.25">
      <c r="C34" s="19"/>
      <c r="D34" s="177"/>
      <c r="E34" s="178"/>
      <c r="F34" s="176"/>
      <c r="G34" s="126">
        <v>750</v>
      </c>
      <c r="H34" s="114"/>
      <c r="I34" s="100"/>
      <c r="J34" s="101"/>
      <c r="K34" s="114"/>
      <c r="L34" s="100"/>
      <c r="M34" s="101"/>
      <c r="N34" s="114"/>
      <c r="O34" s="100"/>
      <c r="P34" s="101"/>
      <c r="Q34" s="114"/>
      <c r="R34" s="100"/>
      <c r="S34" s="101"/>
      <c r="T34" s="114"/>
      <c r="U34" s="100"/>
      <c r="V34" s="101"/>
      <c r="W34" s="114"/>
      <c r="X34" s="100"/>
      <c r="Y34" s="101"/>
      <c r="Z34" s="114"/>
      <c r="AA34" s="100"/>
      <c r="AB34" s="101"/>
      <c r="AC34" s="114"/>
      <c r="AD34" s="100"/>
      <c r="AE34" s="101"/>
      <c r="AF34" s="125">
        <v>130</v>
      </c>
      <c r="AG34" s="103"/>
      <c r="AH34" s="104">
        <v>0</v>
      </c>
      <c r="AI34" s="125">
        <v>130</v>
      </c>
      <c r="AJ34" s="103"/>
      <c r="AK34" s="104">
        <v>0</v>
      </c>
      <c r="AL34" s="125">
        <v>130</v>
      </c>
      <c r="AM34" s="103"/>
      <c r="AN34" s="104">
        <v>0</v>
      </c>
      <c r="AO34" s="125">
        <v>130</v>
      </c>
      <c r="AP34" s="103"/>
      <c r="AQ34" s="104">
        <v>0</v>
      </c>
      <c r="AR34" s="125">
        <v>130</v>
      </c>
      <c r="AS34" s="103"/>
      <c r="AT34" s="104">
        <f t="shared" si="0"/>
        <v>0</v>
      </c>
      <c r="AU34" s="125">
        <v>130</v>
      </c>
      <c r="AV34" s="103"/>
      <c r="AW34" s="104">
        <f t="shared" si="1"/>
        <v>0</v>
      </c>
      <c r="AX34" s="125">
        <v>130</v>
      </c>
      <c r="AY34" s="103"/>
      <c r="AZ34" s="104">
        <f t="shared" si="2"/>
        <v>0</v>
      </c>
      <c r="BA34" s="125">
        <v>130</v>
      </c>
      <c r="BB34" s="103">
        <f t="shared" si="3"/>
        <v>0</v>
      </c>
      <c r="BC34" s="104">
        <f t="shared" si="4"/>
        <v>0</v>
      </c>
      <c r="BD34" s="125">
        <v>130</v>
      </c>
      <c r="BE34" s="103"/>
      <c r="BF34" s="104">
        <f t="shared" si="5"/>
        <v>0</v>
      </c>
      <c r="BG34" s="56"/>
      <c r="BH34" s="26"/>
      <c r="BI34" s="27"/>
      <c r="BJ34" s="36"/>
      <c r="BK34" s="26"/>
      <c r="BL34" s="27"/>
      <c r="BM34" s="36"/>
      <c r="BN34" s="26"/>
      <c r="BO34" s="27"/>
      <c r="BP34" s="36"/>
      <c r="BQ34" s="26"/>
      <c r="BR34" s="27"/>
      <c r="BS34" s="36"/>
      <c r="BT34" s="26"/>
      <c r="BU34" s="27"/>
      <c r="BV34" s="22"/>
      <c r="BW34" s="19"/>
      <c r="BX34" s="19"/>
      <c r="BY34" s="66"/>
    </row>
    <row r="35" spans="3:77" ht="20.100000000000001" hidden="1" customHeight="1" x14ac:dyDescent="0.25">
      <c r="C35" s="19"/>
      <c r="D35" s="177"/>
      <c r="E35" s="178"/>
      <c r="F35" s="176"/>
      <c r="G35" s="126" t="s">
        <v>34</v>
      </c>
      <c r="H35" s="114"/>
      <c r="I35" s="100"/>
      <c r="J35" s="101"/>
      <c r="K35" s="114"/>
      <c r="L35" s="100"/>
      <c r="M35" s="101"/>
      <c r="N35" s="114"/>
      <c r="O35" s="100"/>
      <c r="P35" s="101"/>
      <c r="Q35" s="114"/>
      <c r="R35" s="100"/>
      <c r="S35" s="101"/>
      <c r="T35" s="114"/>
      <c r="U35" s="100"/>
      <c r="V35" s="101"/>
      <c r="W35" s="114"/>
      <c r="X35" s="100"/>
      <c r="Y35" s="101"/>
      <c r="Z35" s="114"/>
      <c r="AA35" s="100"/>
      <c r="AB35" s="101"/>
      <c r="AC35" s="114"/>
      <c r="AD35" s="100"/>
      <c r="AE35" s="101"/>
      <c r="AF35" s="125">
        <v>88</v>
      </c>
      <c r="AG35" s="103"/>
      <c r="AH35" s="104">
        <v>0</v>
      </c>
      <c r="AI35" s="125">
        <v>88</v>
      </c>
      <c r="AJ35" s="103"/>
      <c r="AK35" s="104">
        <v>0</v>
      </c>
      <c r="AL35" s="125">
        <v>88</v>
      </c>
      <c r="AM35" s="103"/>
      <c r="AN35" s="104">
        <v>0</v>
      </c>
      <c r="AO35" s="125">
        <v>88</v>
      </c>
      <c r="AP35" s="103"/>
      <c r="AQ35" s="104">
        <v>0</v>
      </c>
      <c r="AR35" s="125">
        <v>88</v>
      </c>
      <c r="AS35" s="103"/>
      <c r="AT35" s="104">
        <f t="shared" si="0"/>
        <v>0</v>
      </c>
      <c r="AU35" s="125">
        <v>88</v>
      </c>
      <c r="AV35" s="103"/>
      <c r="AW35" s="104">
        <f t="shared" si="1"/>
        <v>0</v>
      </c>
      <c r="AX35" s="125">
        <v>88</v>
      </c>
      <c r="AY35" s="103"/>
      <c r="AZ35" s="104">
        <f t="shared" si="2"/>
        <v>0</v>
      </c>
      <c r="BA35" s="125">
        <v>88</v>
      </c>
      <c r="BB35" s="103">
        <f t="shared" si="3"/>
        <v>0</v>
      </c>
      <c r="BC35" s="104">
        <f t="shared" si="4"/>
        <v>0</v>
      </c>
      <c r="BD35" s="125">
        <v>88</v>
      </c>
      <c r="BE35" s="103"/>
      <c r="BF35" s="104">
        <f t="shared" si="5"/>
        <v>0</v>
      </c>
      <c r="BG35" s="56"/>
      <c r="BH35" s="26"/>
      <c r="BI35" s="27"/>
      <c r="BJ35" s="36"/>
      <c r="BK35" s="26"/>
      <c r="BL35" s="27"/>
      <c r="BM35" s="36"/>
      <c r="BN35" s="26"/>
      <c r="BO35" s="27"/>
      <c r="BP35" s="36"/>
      <c r="BQ35" s="26"/>
      <c r="BR35" s="27"/>
      <c r="BS35" s="36"/>
      <c r="BT35" s="26"/>
      <c r="BU35" s="27"/>
      <c r="BV35" s="22"/>
      <c r="BW35" s="19"/>
      <c r="BX35" s="19"/>
      <c r="BY35" s="66"/>
    </row>
    <row r="36" spans="3:77" ht="20.100000000000001" hidden="1" customHeight="1" x14ac:dyDescent="0.25">
      <c r="C36" s="19"/>
      <c r="D36" s="177"/>
      <c r="E36" s="178"/>
      <c r="F36" s="176"/>
      <c r="G36" s="126">
        <v>330</v>
      </c>
      <c r="H36" s="114"/>
      <c r="I36" s="100"/>
      <c r="J36" s="101"/>
      <c r="K36" s="114"/>
      <c r="L36" s="100"/>
      <c r="M36" s="101"/>
      <c r="N36" s="114"/>
      <c r="O36" s="100"/>
      <c r="P36" s="101"/>
      <c r="Q36" s="114"/>
      <c r="R36" s="100"/>
      <c r="S36" s="101"/>
      <c r="T36" s="114"/>
      <c r="U36" s="100"/>
      <c r="V36" s="101"/>
      <c r="W36" s="114"/>
      <c r="X36" s="100"/>
      <c r="Y36" s="101"/>
      <c r="Z36" s="114"/>
      <c r="AA36" s="100"/>
      <c r="AB36" s="101"/>
      <c r="AC36" s="114"/>
      <c r="AD36" s="100"/>
      <c r="AE36" s="101"/>
      <c r="AF36" s="125">
        <v>66</v>
      </c>
      <c r="AG36" s="103"/>
      <c r="AH36" s="104">
        <v>0</v>
      </c>
      <c r="AI36" s="125">
        <v>66</v>
      </c>
      <c r="AJ36" s="103"/>
      <c r="AK36" s="104">
        <v>0</v>
      </c>
      <c r="AL36" s="125">
        <v>66</v>
      </c>
      <c r="AM36" s="103"/>
      <c r="AN36" s="104">
        <v>0</v>
      </c>
      <c r="AO36" s="125">
        <v>66</v>
      </c>
      <c r="AP36" s="103"/>
      <c r="AQ36" s="104">
        <v>0</v>
      </c>
      <c r="AR36" s="125">
        <v>66</v>
      </c>
      <c r="AS36" s="103"/>
      <c r="AT36" s="104">
        <f t="shared" si="0"/>
        <v>0</v>
      </c>
      <c r="AU36" s="125">
        <v>66</v>
      </c>
      <c r="AV36" s="103"/>
      <c r="AW36" s="104">
        <f t="shared" si="1"/>
        <v>0</v>
      </c>
      <c r="AX36" s="125">
        <v>66</v>
      </c>
      <c r="AY36" s="103"/>
      <c r="AZ36" s="104">
        <f t="shared" si="2"/>
        <v>0</v>
      </c>
      <c r="BA36" s="125">
        <v>66</v>
      </c>
      <c r="BB36" s="103">
        <f t="shared" si="3"/>
        <v>0</v>
      </c>
      <c r="BC36" s="104">
        <f t="shared" si="4"/>
        <v>0</v>
      </c>
      <c r="BD36" s="125">
        <v>66</v>
      </c>
      <c r="BE36" s="103"/>
      <c r="BF36" s="104">
        <f t="shared" si="5"/>
        <v>0</v>
      </c>
      <c r="BG36" s="56"/>
      <c r="BH36" s="26"/>
      <c r="BI36" s="27"/>
      <c r="BJ36" s="36"/>
      <c r="BK36" s="26"/>
      <c r="BL36" s="27"/>
      <c r="BM36" s="36"/>
      <c r="BN36" s="26"/>
      <c r="BO36" s="27"/>
      <c r="BP36" s="36"/>
      <c r="BQ36" s="26"/>
      <c r="BR36" s="27"/>
      <c r="BS36" s="36"/>
      <c r="BT36" s="26"/>
      <c r="BU36" s="27"/>
      <c r="BV36" s="22"/>
      <c r="BW36" s="19"/>
      <c r="BX36" s="19"/>
      <c r="BY36" s="66"/>
    </row>
    <row r="37" spans="3:77" ht="20.100000000000001" hidden="1" customHeight="1" x14ac:dyDescent="0.25">
      <c r="C37" s="19"/>
      <c r="D37" s="177"/>
      <c r="E37" s="178"/>
      <c r="F37" s="176"/>
      <c r="G37" s="126">
        <v>220</v>
      </c>
      <c r="H37" s="114"/>
      <c r="I37" s="100"/>
      <c r="J37" s="101"/>
      <c r="K37" s="114"/>
      <c r="L37" s="100"/>
      <c r="M37" s="101"/>
      <c r="N37" s="114"/>
      <c r="O37" s="100"/>
      <c r="P37" s="101"/>
      <c r="Q37" s="114"/>
      <c r="R37" s="100"/>
      <c r="S37" s="101"/>
      <c r="T37" s="114"/>
      <c r="U37" s="100"/>
      <c r="V37" s="101"/>
      <c r="W37" s="114"/>
      <c r="X37" s="100"/>
      <c r="Y37" s="101"/>
      <c r="Z37" s="114"/>
      <c r="AA37" s="100"/>
      <c r="AB37" s="101"/>
      <c r="AC37" s="114"/>
      <c r="AD37" s="100"/>
      <c r="AE37" s="101"/>
      <c r="AF37" s="125">
        <v>43</v>
      </c>
      <c r="AG37" s="103"/>
      <c r="AH37" s="104">
        <v>0</v>
      </c>
      <c r="AI37" s="125">
        <v>43</v>
      </c>
      <c r="AJ37" s="103"/>
      <c r="AK37" s="104">
        <v>0</v>
      </c>
      <c r="AL37" s="125">
        <v>43</v>
      </c>
      <c r="AM37" s="103"/>
      <c r="AN37" s="104">
        <v>0</v>
      </c>
      <c r="AO37" s="125">
        <v>43</v>
      </c>
      <c r="AP37" s="103"/>
      <c r="AQ37" s="104">
        <v>0</v>
      </c>
      <c r="AR37" s="125">
        <v>43</v>
      </c>
      <c r="AS37" s="103"/>
      <c r="AT37" s="104">
        <f t="shared" si="0"/>
        <v>0</v>
      </c>
      <c r="AU37" s="125">
        <v>43</v>
      </c>
      <c r="AV37" s="103"/>
      <c r="AW37" s="104">
        <f t="shared" si="1"/>
        <v>0</v>
      </c>
      <c r="AX37" s="125">
        <v>43</v>
      </c>
      <c r="AY37" s="103"/>
      <c r="AZ37" s="104">
        <f t="shared" si="2"/>
        <v>0</v>
      </c>
      <c r="BA37" s="125">
        <v>43</v>
      </c>
      <c r="BB37" s="103">
        <f t="shared" si="3"/>
        <v>0</v>
      </c>
      <c r="BC37" s="104">
        <f t="shared" si="4"/>
        <v>0</v>
      </c>
      <c r="BD37" s="125">
        <v>43</v>
      </c>
      <c r="BE37" s="103"/>
      <c r="BF37" s="104">
        <f t="shared" si="5"/>
        <v>0</v>
      </c>
      <c r="BG37" s="56"/>
      <c r="BH37" s="26"/>
      <c r="BI37" s="27"/>
      <c r="BJ37" s="36"/>
      <c r="BK37" s="26"/>
      <c r="BL37" s="27"/>
      <c r="BM37" s="36"/>
      <c r="BN37" s="26"/>
      <c r="BO37" s="27"/>
      <c r="BP37" s="36"/>
      <c r="BQ37" s="26"/>
      <c r="BR37" s="27"/>
      <c r="BS37" s="36"/>
      <c r="BT37" s="26"/>
      <c r="BU37" s="27"/>
      <c r="BV37" s="22"/>
      <c r="BW37" s="19"/>
      <c r="BX37" s="19"/>
      <c r="BY37" s="66"/>
    </row>
    <row r="38" spans="3:77" ht="20.100000000000001" hidden="1" customHeight="1" x14ac:dyDescent="0.25">
      <c r="C38" s="19"/>
      <c r="D38" s="177"/>
      <c r="E38" s="178"/>
      <c r="F38" s="176"/>
      <c r="G38" s="126" t="s">
        <v>51</v>
      </c>
      <c r="H38" s="114"/>
      <c r="I38" s="100"/>
      <c r="J38" s="101"/>
      <c r="K38" s="114"/>
      <c r="L38" s="100"/>
      <c r="M38" s="101"/>
      <c r="N38" s="114"/>
      <c r="O38" s="100"/>
      <c r="P38" s="101"/>
      <c r="Q38" s="114"/>
      <c r="R38" s="100"/>
      <c r="S38" s="101"/>
      <c r="T38" s="114"/>
      <c r="U38" s="100"/>
      <c r="V38" s="101"/>
      <c r="W38" s="114"/>
      <c r="X38" s="100"/>
      <c r="Y38" s="101"/>
      <c r="Z38" s="114"/>
      <c r="AA38" s="100"/>
      <c r="AB38" s="101"/>
      <c r="AC38" s="114"/>
      <c r="AD38" s="100"/>
      <c r="AE38" s="101"/>
      <c r="AF38" s="125">
        <v>26</v>
      </c>
      <c r="AG38" s="103"/>
      <c r="AH38" s="104">
        <v>0</v>
      </c>
      <c r="AI38" s="125">
        <v>26</v>
      </c>
      <c r="AJ38" s="103"/>
      <c r="AK38" s="104">
        <v>0</v>
      </c>
      <c r="AL38" s="125">
        <v>26</v>
      </c>
      <c r="AM38" s="103"/>
      <c r="AN38" s="104">
        <v>0</v>
      </c>
      <c r="AO38" s="125">
        <v>26</v>
      </c>
      <c r="AP38" s="103"/>
      <c r="AQ38" s="104">
        <v>0</v>
      </c>
      <c r="AR38" s="125">
        <v>26</v>
      </c>
      <c r="AS38" s="103"/>
      <c r="AT38" s="104">
        <f t="shared" si="0"/>
        <v>0</v>
      </c>
      <c r="AU38" s="125">
        <v>26</v>
      </c>
      <c r="AV38" s="103"/>
      <c r="AW38" s="104">
        <f t="shared" si="1"/>
        <v>0</v>
      </c>
      <c r="AX38" s="125">
        <v>26</v>
      </c>
      <c r="AY38" s="103"/>
      <c r="AZ38" s="104">
        <f t="shared" si="2"/>
        <v>0</v>
      </c>
      <c r="BA38" s="125">
        <v>26</v>
      </c>
      <c r="BB38" s="103">
        <f t="shared" si="3"/>
        <v>0</v>
      </c>
      <c r="BC38" s="104">
        <f t="shared" si="4"/>
        <v>0</v>
      </c>
      <c r="BD38" s="125">
        <v>26</v>
      </c>
      <c r="BE38" s="103"/>
      <c r="BF38" s="104">
        <f t="shared" si="5"/>
        <v>0</v>
      </c>
      <c r="BG38" s="56"/>
      <c r="BH38" s="26"/>
      <c r="BI38" s="27"/>
      <c r="BJ38" s="36"/>
      <c r="BK38" s="26"/>
      <c r="BL38" s="27"/>
      <c r="BM38" s="36"/>
      <c r="BN38" s="26"/>
      <c r="BO38" s="27"/>
      <c r="BP38" s="36"/>
      <c r="BQ38" s="26"/>
      <c r="BR38" s="27"/>
      <c r="BS38" s="36"/>
      <c r="BT38" s="26"/>
      <c r="BU38" s="27"/>
      <c r="BV38" s="22"/>
      <c r="BW38" s="19"/>
      <c r="BX38" s="19"/>
      <c r="BY38" s="66"/>
    </row>
    <row r="39" spans="3:77" ht="20.100000000000001" hidden="1" customHeight="1" x14ac:dyDescent="0.25">
      <c r="C39" s="19"/>
      <c r="D39" s="177"/>
      <c r="E39" s="178"/>
      <c r="F39" s="176"/>
      <c r="G39" s="126" t="s">
        <v>107</v>
      </c>
      <c r="H39" s="114"/>
      <c r="I39" s="100"/>
      <c r="J39" s="101"/>
      <c r="K39" s="114"/>
      <c r="L39" s="100"/>
      <c r="M39" s="101"/>
      <c r="N39" s="114"/>
      <c r="O39" s="100"/>
      <c r="P39" s="101"/>
      <c r="Q39" s="114"/>
      <c r="R39" s="100"/>
      <c r="S39" s="101"/>
      <c r="T39" s="114"/>
      <c r="U39" s="100"/>
      <c r="V39" s="101"/>
      <c r="W39" s="114"/>
      <c r="X39" s="100"/>
      <c r="Y39" s="101"/>
      <c r="Z39" s="114"/>
      <c r="AA39" s="100"/>
      <c r="AB39" s="101"/>
      <c r="AC39" s="114"/>
      <c r="AD39" s="100"/>
      <c r="AE39" s="101"/>
      <c r="AF39" s="125">
        <v>11</v>
      </c>
      <c r="AG39" s="103"/>
      <c r="AH39" s="104">
        <v>0</v>
      </c>
      <c r="AI39" s="125">
        <v>11</v>
      </c>
      <c r="AJ39" s="103"/>
      <c r="AK39" s="104">
        <v>0</v>
      </c>
      <c r="AL39" s="125">
        <v>11</v>
      </c>
      <c r="AM39" s="103"/>
      <c r="AN39" s="104">
        <v>0</v>
      </c>
      <c r="AO39" s="125">
        <v>11</v>
      </c>
      <c r="AP39" s="103"/>
      <c r="AQ39" s="104">
        <v>0</v>
      </c>
      <c r="AR39" s="125">
        <v>11</v>
      </c>
      <c r="AS39" s="103"/>
      <c r="AT39" s="104">
        <f t="shared" si="0"/>
        <v>0</v>
      </c>
      <c r="AU39" s="125">
        <v>11</v>
      </c>
      <c r="AV39" s="103"/>
      <c r="AW39" s="104">
        <f t="shared" si="1"/>
        <v>0</v>
      </c>
      <c r="AX39" s="125">
        <v>11</v>
      </c>
      <c r="AY39" s="103"/>
      <c r="AZ39" s="104">
        <f t="shared" si="2"/>
        <v>0</v>
      </c>
      <c r="BA39" s="125">
        <v>11</v>
      </c>
      <c r="BB39" s="103">
        <f t="shared" si="3"/>
        <v>0</v>
      </c>
      <c r="BC39" s="104">
        <f t="shared" si="4"/>
        <v>0</v>
      </c>
      <c r="BD39" s="125">
        <v>11</v>
      </c>
      <c r="BE39" s="103"/>
      <c r="BF39" s="104">
        <f t="shared" si="5"/>
        <v>0</v>
      </c>
      <c r="BG39" s="56"/>
      <c r="BH39" s="26"/>
      <c r="BI39" s="27"/>
      <c r="BJ39" s="36"/>
      <c r="BK39" s="26"/>
      <c r="BL39" s="27"/>
      <c r="BM39" s="36"/>
      <c r="BN39" s="26"/>
      <c r="BO39" s="27"/>
      <c r="BP39" s="36"/>
      <c r="BQ39" s="26"/>
      <c r="BR39" s="27"/>
      <c r="BS39" s="36"/>
      <c r="BT39" s="26"/>
      <c r="BU39" s="27"/>
      <c r="BV39" s="22"/>
      <c r="BW39" s="19"/>
      <c r="BX39" s="19"/>
      <c r="BY39" s="66"/>
    </row>
    <row r="40" spans="3:77" ht="20.100000000000001" hidden="1" customHeight="1" x14ac:dyDescent="0.25">
      <c r="C40" s="19"/>
      <c r="D40" s="177"/>
      <c r="E40" s="178"/>
      <c r="F40" s="176"/>
      <c r="G40" s="126" t="s">
        <v>108</v>
      </c>
      <c r="H40" s="114"/>
      <c r="I40" s="100"/>
      <c r="J40" s="101"/>
      <c r="K40" s="114"/>
      <c r="L40" s="100"/>
      <c r="M40" s="101"/>
      <c r="N40" s="114"/>
      <c r="O40" s="100"/>
      <c r="P40" s="101"/>
      <c r="Q40" s="114"/>
      <c r="R40" s="100"/>
      <c r="S40" s="101"/>
      <c r="T40" s="114"/>
      <c r="U40" s="100"/>
      <c r="V40" s="101"/>
      <c r="W40" s="114"/>
      <c r="X40" s="100"/>
      <c r="Y40" s="101"/>
      <c r="Z40" s="114"/>
      <c r="AA40" s="100"/>
      <c r="AB40" s="101"/>
      <c r="AC40" s="114"/>
      <c r="AD40" s="100"/>
      <c r="AE40" s="101"/>
      <c r="AF40" s="125">
        <v>11</v>
      </c>
      <c r="AG40" s="103"/>
      <c r="AH40" s="104">
        <v>0</v>
      </c>
      <c r="AI40" s="125">
        <v>11</v>
      </c>
      <c r="AJ40" s="103"/>
      <c r="AK40" s="104">
        <v>0</v>
      </c>
      <c r="AL40" s="125">
        <v>11</v>
      </c>
      <c r="AM40" s="103"/>
      <c r="AN40" s="104">
        <v>0</v>
      </c>
      <c r="AO40" s="125">
        <v>11</v>
      </c>
      <c r="AP40" s="103"/>
      <c r="AQ40" s="104">
        <v>0</v>
      </c>
      <c r="AR40" s="125">
        <v>11</v>
      </c>
      <c r="AS40" s="103"/>
      <c r="AT40" s="104">
        <f t="shared" si="0"/>
        <v>0</v>
      </c>
      <c r="AU40" s="125">
        <v>11</v>
      </c>
      <c r="AV40" s="103"/>
      <c r="AW40" s="104">
        <f t="shared" si="1"/>
        <v>0</v>
      </c>
      <c r="AX40" s="125">
        <v>11</v>
      </c>
      <c r="AY40" s="103"/>
      <c r="AZ40" s="104">
        <f t="shared" si="2"/>
        <v>0</v>
      </c>
      <c r="BA40" s="125">
        <v>11</v>
      </c>
      <c r="BB40" s="103">
        <f t="shared" si="3"/>
        <v>0</v>
      </c>
      <c r="BC40" s="104">
        <f t="shared" si="4"/>
        <v>0</v>
      </c>
      <c r="BD40" s="125">
        <v>11</v>
      </c>
      <c r="BE40" s="103"/>
      <c r="BF40" s="104">
        <f t="shared" si="5"/>
        <v>0</v>
      </c>
      <c r="BG40" s="56"/>
      <c r="BH40" s="26"/>
      <c r="BI40" s="27"/>
      <c r="BJ40" s="36"/>
      <c r="BK40" s="26"/>
      <c r="BL40" s="27"/>
      <c r="BM40" s="36"/>
      <c r="BN40" s="26"/>
      <c r="BO40" s="27"/>
      <c r="BP40" s="36"/>
      <c r="BQ40" s="26"/>
      <c r="BR40" s="27"/>
      <c r="BS40" s="36"/>
      <c r="BT40" s="26"/>
      <c r="BU40" s="27"/>
      <c r="BV40" s="22"/>
      <c r="BW40" s="19"/>
      <c r="BX40" s="19"/>
      <c r="BY40" s="66"/>
    </row>
    <row r="41" spans="3:77" ht="20.100000000000001" hidden="1" customHeight="1" x14ac:dyDescent="0.25">
      <c r="C41" s="19"/>
      <c r="D41" s="177"/>
      <c r="E41" s="178"/>
      <c r="F41" s="176"/>
      <c r="G41" s="126" t="s">
        <v>109</v>
      </c>
      <c r="H41" s="114"/>
      <c r="I41" s="100"/>
      <c r="J41" s="101"/>
      <c r="K41" s="114"/>
      <c r="L41" s="100"/>
      <c r="M41" s="101"/>
      <c r="N41" s="114"/>
      <c r="O41" s="100"/>
      <c r="P41" s="101"/>
      <c r="Q41" s="114"/>
      <c r="R41" s="100"/>
      <c r="S41" s="101"/>
      <c r="T41" s="114"/>
      <c r="U41" s="100"/>
      <c r="V41" s="101"/>
      <c r="W41" s="114"/>
      <c r="X41" s="100"/>
      <c r="Y41" s="101"/>
      <c r="Z41" s="114"/>
      <c r="AA41" s="100"/>
      <c r="AB41" s="101"/>
      <c r="AC41" s="114"/>
      <c r="AD41" s="100"/>
      <c r="AE41" s="101"/>
      <c r="AF41" s="125">
        <v>5.5</v>
      </c>
      <c r="AG41" s="103"/>
      <c r="AH41" s="104">
        <v>0</v>
      </c>
      <c r="AI41" s="125">
        <v>5.5</v>
      </c>
      <c r="AJ41" s="103"/>
      <c r="AK41" s="104">
        <v>0</v>
      </c>
      <c r="AL41" s="125">
        <v>5.5</v>
      </c>
      <c r="AM41" s="103"/>
      <c r="AN41" s="104">
        <v>0</v>
      </c>
      <c r="AO41" s="125">
        <v>5.5</v>
      </c>
      <c r="AP41" s="103"/>
      <c r="AQ41" s="104">
        <v>0</v>
      </c>
      <c r="AR41" s="125">
        <v>5.5</v>
      </c>
      <c r="AS41" s="103"/>
      <c r="AT41" s="104">
        <f t="shared" si="0"/>
        <v>0</v>
      </c>
      <c r="AU41" s="125">
        <v>5.5</v>
      </c>
      <c r="AV41" s="103"/>
      <c r="AW41" s="104">
        <f t="shared" si="1"/>
        <v>0</v>
      </c>
      <c r="AX41" s="125">
        <v>5.5</v>
      </c>
      <c r="AY41" s="103"/>
      <c r="AZ41" s="104">
        <f t="shared" si="2"/>
        <v>0</v>
      </c>
      <c r="BA41" s="125">
        <v>5.5</v>
      </c>
      <c r="BB41" s="103">
        <f t="shared" si="3"/>
        <v>0</v>
      </c>
      <c r="BC41" s="104">
        <f t="shared" si="4"/>
        <v>0</v>
      </c>
      <c r="BD41" s="125">
        <v>5.5</v>
      </c>
      <c r="BE41" s="103"/>
      <c r="BF41" s="104">
        <f t="shared" si="5"/>
        <v>0</v>
      </c>
      <c r="BG41" s="56"/>
      <c r="BH41" s="26"/>
      <c r="BI41" s="27"/>
      <c r="BJ41" s="36"/>
      <c r="BK41" s="26"/>
      <c r="BL41" s="27"/>
      <c r="BM41" s="36"/>
      <c r="BN41" s="26"/>
      <c r="BO41" s="27"/>
      <c r="BP41" s="36"/>
      <c r="BQ41" s="26"/>
      <c r="BR41" s="27"/>
      <c r="BS41" s="36"/>
      <c r="BT41" s="26"/>
      <c r="BU41" s="27"/>
      <c r="BV41" s="22"/>
      <c r="BW41" s="19"/>
      <c r="BX41" s="19"/>
      <c r="BY41" s="66"/>
    </row>
    <row r="42" spans="3:77" ht="20.100000000000001" hidden="1" customHeight="1" x14ac:dyDescent="0.25">
      <c r="C42" s="19"/>
      <c r="D42" s="177"/>
      <c r="E42" s="178"/>
      <c r="F42" s="176"/>
      <c r="G42" s="126" t="s">
        <v>110</v>
      </c>
      <c r="H42" s="114"/>
      <c r="I42" s="100"/>
      <c r="J42" s="101"/>
      <c r="K42" s="114"/>
      <c r="L42" s="100"/>
      <c r="M42" s="101"/>
      <c r="N42" s="114"/>
      <c r="O42" s="100"/>
      <c r="P42" s="101"/>
      <c r="Q42" s="114"/>
      <c r="R42" s="100"/>
      <c r="S42" s="101"/>
      <c r="T42" s="114"/>
      <c r="U42" s="100"/>
      <c r="V42" s="101"/>
      <c r="W42" s="114"/>
      <c r="X42" s="100"/>
      <c r="Y42" s="101"/>
      <c r="Z42" s="114"/>
      <c r="AA42" s="100"/>
      <c r="AB42" s="101"/>
      <c r="AC42" s="114"/>
      <c r="AD42" s="100"/>
      <c r="AE42" s="101"/>
      <c r="AF42" s="125">
        <v>5.5</v>
      </c>
      <c r="AG42" s="103"/>
      <c r="AH42" s="104">
        <v>0</v>
      </c>
      <c r="AI42" s="125">
        <v>5.5</v>
      </c>
      <c r="AJ42" s="103"/>
      <c r="AK42" s="104">
        <v>0</v>
      </c>
      <c r="AL42" s="125">
        <v>5.5</v>
      </c>
      <c r="AM42" s="103"/>
      <c r="AN42" s="104">
        <v>0</v>
      </c>
      <c r="AO42" s="125">
        <v>5.5</v>
      </c>
      <c r="AP42" s="103"/>
      <c r="AQ42" s="104">
        <v>0</v>
      </c>
      <c r="AR42" s="125">
        <v>5.5</v>
      </c>
      <c r="AS42" s="103"/>
      <c r="AT42" s="104">
        <f t="shared" si="0"/>
        <v>0</v>
      </c>
      <c r="AU42" s="125">
        <v>5.5</v>
      </c>
      <c r="AV42" s="103"/>
      <c r="AW42" s="104">
        <f t="shared" si="1"/>
        <v>0</v>
      </c>
      <c r="AX42" s="125">
        <v>5.5</v>
      </c>
      <c r="AY42" s="103"/>
      <c r="AZ42" s="104">
        <f t="shared" si="2"/>
        <v>0</v>
      </c>
      <c r="BA42" s="125">
        <v>5.5</v>
      </c>
      <c r="BB42" s="103">
        <f t="shared" si="3"/>
        <v>0</v>
      </c>
      <c r="BC42" s="104">
        <f t="shared" si="4"/>
        <v>0</v>
      </c>
      <c r="BD42" s="125">
        <v>5.5</v>
      </c>
      <c r="BE42" s="103"/>
      <c r="BF42" s="104">
        <f t="shared" si="5"/>
        <v>0</v>
      </c>
      <c r="BG42" s="56"/>
      <c r="BH42" s="26"/>
      <c r="BI42" s="27"/>
      <c r="BJ42" s="36"/>
      <c r="BK42" s="26"/>
      <c r="BL42" s="27"/>
      <c r="BM42" s="36"/>
      <c r="BN42" s="26"/>
      <c r="BO42" s="27"/>
      <c r="BP42" s="36"/>
      <c r="BQ42" s="26"/>
      <c r="BR42" s="27"/>
      <c r="BS42" s="36"/>
      <c r="BT42" s="26"/>
      <c r="BU42" s="27"/>
      <c r="BV42" s="22"/>
      <c r="BW42" s="19"/>
      <c r="BX42" s="19"/>
      <c r="BY42" s="66"/>
    </row>
    <row r="43" spans="3:77" ht="20.100000000000001" hidden="1" customHeight="1" x14ac:dyDescent="0.25">
      <c r="C43" s="19"/>
      <c r="D43" s="177"/>
      <c r="E43" s="178"/>
      <c r="F43" s="176"/>
      <c r="G43" s="126" t="s">
        <v>111</v>
      </c>
      <c r="H43" s="114"/>
      <c r="I43" s="100"/>
      <c r="J43" s="101"/>
      <c r="K43" s="114"/>
      <c r="L43" s="100"/>
      <c r="M43" s="101"/>
      <c r="N43" s="114"/>
      <c r="O43" s="100"/>
      <c r="P43" s="101"/>
      <c r="Q43" s="114"/>
      <c r="R43" s="100"/>
      <c r="S43" s="101"/>
      <c r="T43" s="114"/>
      <c r="U43" s="100"/>
      <c r="V43" s="101"/>
      <c r="W43" s="114"/>
      <c r="X43" s="100"/>
      <c r="Y43" s="101"/>
      <c r="Z43" s="114"/>
      <c r="AA43" s="100"/>
      <c r="AB43" s="101"/>
      <c r="AC43" s="114"/>
      <c r="AD43" s="100"/>
      <c r="AE43" s="101"/>
      <c r="AF43" s="125">
        <v>5.5</v>
      </c>
      <c r="AG43" s="103"/>
      <c r="AH43" s="104">
        <v>0</v>
      </c>
      <c r="AI43" s="125">
        <v>5.5</v>
      </c>
      <c r="AJ43" s="103"/>
      <c r="AK43" s="104">
        <v>0</v>
      </c>
      <c r="AL43" s="125">
        <v>5.5</v>
      </c>
      <c r="AM43" s="103"/>
      <c r="AN43" s="104">
        <v>0</v>
      </c>
      <c r="AO43" s="125">
        <v>5.5</v>
      </c>
      <c r="AP43" s="103"/>
      <c r="AQ43" s="104">
        <v>0</v>
      </c>
      <c r="AR43" s="125">
        <v>5.5</v>
      </c>
      <c r="AS43" s="103"/>
      <c r="AT43" s="104">
        <f t="shared" si="0"/>
        <v>0</v>
      </c>
      <c r="AU43" s="125">
        <v>5.5</v>
      </c>
      <c r="AV43" s="103"/>
      <c r="AW43" s="104">
        <f t="shared" si="1"/>
        <v>0</v>
      </c>
      <c r="AX43" s="125">
        <v>5.5</v>
      </c>
      <c r="AY43" s="103"/>
      <c r="AZ43" s="104">
        <f t="shared" si="2"/>
        <v>0</v>
      </c>
      <c r="BA43" s="125">
        <v>5.5</v>
      </c>
      <c r="BB43" s="103">
        <f t="shared" si="3"/>
        <v>0</v>
      </c>
      <c r="BC43" s="104">
        <f t="shared" si="4"/>
        <v>0</v>
      </c>
      <c r="BD43" s="125">
        <v>5.5</v>
      </c>
      <c r="BE43" s="103"/>
      <c r="BF43" s="104">
        <f t="shared" si="5"/>
        <v>0</v>
      </c>
      <c r="BG43" s="56"/>
      <c r="BH43" s="26"/>
      <c r="BI43" s="27"/>
      <c r="BJ43" s="36"/>
      <c r="BK43" s="26"/>
      <c r="BL43" s="27"/>
      <c r="BM43" s="36"/>
      <c r="BN43" s="26"/>
      <c r="BO43" s="27"/>
      <c r="BP43" s="36"/>
      <c r="BQ43" s="26"/>
      <c r="BR43" s="27"/>
      <c r="BS43" s="36"/>
      <c r="BT43" s="26"/>
      <c r="BU43" s="27"/>
      <c r="BV43" s="22"/>
      <c r="BW43" s="19"/>
      <c r="BX43" s="19"/>
      <c r="BY43" s="66"/>
    </row>
    <row r="44" spans="3:77" ht="20.100000000000001" hidden="1" customHeight="1" x14ac:dyDescent="0.25">
      <c r="C44" s="19"/>
      <c r="D44" s="177" t="s">
        <v>134</v>
      </c>
      <c r="E44" s="178" t="s">
        <v>114</v>
      </c>
      <c r="F44" s="176" t="s">
        <v>113</v>
      </c>
      <c r="G44" s="126">
        <v>220</v>
      </c>
      <c r="H44" s="114"/>
      <c r="I44" s="100"/>
      <c r="J44" s="101"/>
      <c r="K44" s="114"/>
      <c r="L44" s="100"/>
      <c r="M44" s="101"/>
      <c r="N44" s="114"/>
      <c r="O44" s="100"/>
      <c r="P44" s="101"/>
      <c r="Q44" s="114"/>
      <c r="R44" s="100"/>
      <c r="S44" s="101"/>
      <c r="T44" s="114"/>
      <c r="U44" s="100"/>
      <c r="V44" s="101"/>
      <c r="W44" s="114"/>
      <c r="X44" s="100"/>
      <c r="Y44" s="101"/>
      <c r="Z44" s="114"/>
      <c r="AA44" s="100"/>
      <c r="AB44" s="101"/>
      <c r="AC44" s="114"/>
      <c r="AD44" s="100"/>
      <c r="AE44" s="101"/>
      <c r="AF44" s="125">
        <v>23</v>
      </c>
      <c r="AG44" s="103"/>
      <c r="AH44" s="104">
        <v>0</v>
      </c>
      <c r="AI44" s="125">
        <v>23</v>
      </c>
      <c r="AJ44" s="103"/>
      <c r="AK44" s="104">
        <v>0</v>
      </c>
      <c r="AL44" s="125">
        <v>23</v>
      </c>
      <c r="AM44" s="103"/>
      <c r="AN44" s="104">
        <v>0</v>
      </c>
      <c r="AO44" s="125">
        <v>23</v>
      </c>
      <c r="AP44" s="103"/>
      <c r="AQ44" s="104">
        <v>0</v>
      </c>
      <c r="AR44" s="125">
        <v>23</v>
      </c>
      <c r="AS44" s="103"/>
      <c r="AT44" s="104">
        <f t="shared" si="0"/>
        <v>0</v>
      </c>
      <c r="AU44" s="125">
        <v>23</v>
      </c>
      <c r="AV44" s="103"/>
      <c r="AW44" s="104">
        <f t="shared" si="1"/>
        <v>0</v>
      </c>
      <c r="AX44" s="125">
        <v>23</v>
      </c>
      <c r="AY44" s="103"/>
      <c r="AZ44" s="104">
        <f t="shared" si="2"/>
        <v>0</v>
      </c>
      <c r="BA44" s="125">
        <v>23</v>
      </c>
      <c r="BB44" s="103">
        <f t="shared" si="3"/>
        <v>0</v>
      </c>
      <c r="BC44" s="104">
        <f t="shared" si="4"/>
        <v>0</v>
      </c>
      <c r="BD44" s="125">
        <v>23</v>
      </c>
      <c r="BE44" s="103"/>
      <c r="BF44" s="104">
        <f t="shared" si="5"/>
        <v>0</v>
      </c>
      <c r="BG44" s="56"/>
      <c r="BH44" s="26"/>
      <c r="BI44" s="27"/>
      <c r="BJ44" s="36"/>
      <c r="BK44" s="26"/>
      <c r="BL44" s="27"/>
      <c r="BM44" s="36"/>
      <c r="BN44" s="26"/>
      <c r="BO44" s="27"/>
      <c r="BP44" s="36"/>
      <c r="BQ44" s="26"/>
      <c r="BR44" s="27"/>
      <c r="BS44" s="36"/>
      <c r="BT44" s="26"/>
      <c r="BU44" s="27"/>
      <c r="BV44" s="22"/>
      <c r="BW44" s="19"/>
      <c r="BX44" s="19"/>
      <c r="BY44" s="66"/>
    </row>
    <row r="45" spans="3:77" ht="20.100000000000001" hidden="1" customHeight="1" x14ac:dyDescent="0.25">
      <c r="C45" s="19"/>
      <c r="D45" s="177"/>
      <c r="E45" s="178"/>
      <c r="F45" s="176"/>
      <c r="G45" s="126" t="s">
        <v>51</v>
      </c>
      <c r="H45" s="114"/>
      <c r="I45" s="100"/>
      <c r="J45" s="101"/>
      <c r="K45" s="114"/>
      <c r="L45" s="100"/>
      <c r="M45" s="101"/>
      <c r="N45" s="114"/>
      <c r="O45" s="100"/>
      <c r="P45" s="101"/>
      <c r="Q45" s="114"/>
      <c r="R45" s="100"/>
      <c r="S45" s="101"/>
      <c r="T45" s="114"/>
      <c r="U45" s="100"/>
      <c r="V45" s="101"/>
      <c r="W45" s="114"/>
      <c r="X45" s="100"/>
      <c r="Y45" s="101"/>
      <c r="Z45" s="114"/>
      <c r="AA45" s="100"/>
      <c r="AB45" s="101"/>
      <c r="AC45" s="114"/>
      <c r="AD45" s="100"/>
      <c r="AE45" s="101"/>
      <c r="AF45" s="125">
        <v>14</v>
      </c>
      <c r="AG45" s="103"/>
      <c r="AH45" s="104">
        <v>0</v>
      </c>
      <c r="AI45" s="125">
        <v>14</v>
      </c>
      <c r="AJ45" s="103"/>
      <c r="AK45" s="104">
        <v>0</v>
      </c>
      <c r="AL45" s="125">
        <v>14</v>
      </c>
      <c r="AM45" s="103"/>
      <c r="AN45" s="104">
        <v>0</v>
      </c>
      <c r="AO45" s="125">
        <v>14</v>
      </c>
      <c r="AP45" s="103"/>
      <c r="AQ45" s="104">
        <v>0</v>
      </c>
      <c r="AR45" s="125">
        <v>14</v>
      </c>
      <c r="AS45" s="103"/>
      <c r="AT45" s="104">
        <f t="shared" si="0"/>
        <v>0</v>
      </c>
      <c r="AU45" s="125">
        <v>14</v>
      </c>
      <c r="AV45" s="103"/>
      <c r="AW45" s="104">
        <f t="shared" si="1"/>
        <v>0</v>
      </c>
      <c r="AX45" s="125">
        <v>14</v>
      </c>
      <c r="AY45" s="103"/>
      <c r="AZ45" s="104">
        <f t="shared" si="2"/>
        <v>0</v>
      </c>
      <c r="BA45" s="125">
        <v>14</v>
      </c>
      <c r="BB45" s="103">
        <f t="shared" si="3"/>
        <v>0</v>
      </c>
      <c r="BC45" s="104">
        <f t="shared" si="4"/>
        <v>0</v>
      </c>
      <c r="BD45" s="125">
        <v>14</v>
      </c>
      <c r="BE45" s="103"/>
      <c r="BF45" s="104">
        <f t="shared" si="5"/>
        <v>0</v>
      </c>
      <c r="BG45" s="56"/>
      <c r="BH45" s="26"/>
      <c r="BI45" s="27"/>
      <c r="BJ45" s="36"/>
      <c r="BK45" s="26"/>
      <c r="BL45" s="27"/>
      <c r="BM45" s="36"/>
      <c r="BN45" s="26"/>
      <c r="BO45" s="27"/>
      <c r="BP45" s="36"/>
      <c r="BQ45" s="26"/>
      <c r="BR45" s="27"/>
      <c r="BS45" s="36"/>
      <c r="BT45" s="26"/>
      <c r="BU45" s="27"/>
      <c r="BV45" s="22"/>
      <c r="BW45" s="19"/>
      <c r="BX45" s="19"/>
      <c r="BY45" s="66"/>
    </row>
    <row r="46" spans="3:77" ht="20.100000000000001" hidden="1" customHeight="1" x14ac:dyDescent="0.25">
      <c r="C46" s="19"/>
      <c r="D46" s="177"/>
      <c r="E46" s="178"/>
      <c r="F46" s="176"/>
      <c r="G46" s="126" t="s">
        <v>107</v>
      </c>
      <c r="H46" s="114"/>
      <c r="I46" s="100"/>
      <c r="J46" s="101"/>
      <c r="K46" s="114"/>
      <c r="L46" s="100"/>
      <c r="M46" s="101"/>
      <c r="N46" s="114"/>
      <c r="O46" s="100"/>
      <c r="P46" s="101"/>
      <c r="Q46" s="114"/>
      <c r="R46" s="100"/>
      <c r="S46" s="101"/>
      <c r="T46" s="114"/>
      <c r="U46" s="100"/>
      <c r="V46" s="101"/>
      <c r="W46" s="114"/>
      <c r="X46" s="100"/>
      <c r="Y46" s="101"/>
      <c r="Z46" s="114"/>
      <c r="AA46" s="100"/>
      <c r="AB46" s="101"/>
      <c r="AC46" s="114"/>
      <c r="AD46" s="100"/>
      <c r="AE46" s="101"/>
      <c r="AF46" s="125">
        <v>6.4</v>
      </c>
      <c r="AG46" s="103"/>
      <c r="AH46" s="104">
        <v>0</v>
      </c>
      <c r="AI46" s="125">
        <v>6.4</v>
      </c>
      <c r="AJ46" s="103"/>
      <c r="AK46" s="104">
        <v>0</v>
      </c>
      <c r="AL46" s="125">
        <v>6.4</v>
      </c>
      <c r="AM46" s="103"/>
      <c r="AN46" s="104">
        <v>0</v>
      </c>
      <c r="AO46" s="125">
        <v>6.4</v>
      </c>
      <c r="AP46" s="103"/>
      <c r="AQ46" s="104">
        <v>0</v>
      </c>
      <c r="AR46" s="125">
        <v>6.4</v>
      </c>
      <c r="AS46" s="103"/>
      <c r="AT46" s="104">
        <f t="shared" si="0"/>
        <v>0</v>
      </c>
      <c r="AU46" s="125">
        <v>6.4</v>
      </c>
      <c r="AV46" s="103"/>
      <c r="AW46" s="104">
        <f t="shared" si="1"/>
        <v>0</v>
      </c>
      <c r="AX46" s="125">
        <v>6.4</v>
      </c>
      <c r="AY46" s="103"/>
      <c r="AZ46" s="104">
        <f t="shared" si="2"/>
        <v>0</v>
      </c>
      <c r="BA46" s="125">
        <v>6.4</v>
      </c>
      <c r="BB46" s="103">
        <f t="shared" si="3"/>
        <v>0</v>
      </c>
      <c r="BC46" s="104">
        <f t="shared" si="4"/>
        <v>0</v>
      </c>
      <c r="BD46" s="125">
        <v>6.4</v>
      </c>
      <c r="BE46" s="103"/>
      <c r="BF46" s="104">
        <f t="shared" si="5"/>
        <v>0</v>
      </c>
      <c r="BG46" s="56"/>
      <c r="BH46" s="26"/>
      <c r="BI46" s="27"/>
      <c r="BJ46" s="36"/>
      <c r="BK46" s="26"/>
      <c r="BL46" s="27"/>
      <c r="BM46" s="36"/>
      <c r="BN46" s="26"/>
      <c r="BO46" s="27"/>
      <c r="BP46" s="36"/>
      <c r="BQ46" s="26"/>
      <c r="BR46" s="27"/>
      <c r="BS46" s="36"/>
      <c r="BT46" s="26"/>
      <c r="BU46" s="27"/>
      <c r="BV46" s="22"/>
      <c r="BW46" s="19"/>
      <c r="BX46" s="19"/>
      <c r="BY46" s="66"/>
    </row>
    <row r="47" spans="3:77" ht="28.5" customHeight="1" x14ac:dyDescent="0.25">
      <c r="C47" s="19"/>
      <c r="D47" s="177"/>
      <c r="E47" s="178"/>
      <c r="F47" s="176"/>
      <c r="G47" s="126" t="s">
        <v>108</v>
      </c>
      <c r="H47" s="114"/>
      <c r="I47" s="100"/>
      <c r="J47" s="101"/>
      <c r="K47" s="114"/>
      <c r="L47" s="100"/>
      <c r="M47" s="101"/>
      <c r="N47" s="114"/>
      <c r="O47" s="100"/>
      <c r="P47" s="101"/>
      <c r="Q47" s="114"/>
      <c r="R47" s="100"/>
      <c r="S47" s="101"/>
      <c r="T47" s="114"/>
      <c r="U47" s="100"/>
      <c r="V47" s="101"/>
      <c r="W47" s="114"/>
      <c r="X47" s="100"/>
      <c r="Y47" s="101"/>
      <c r="Z47" s="114"/>
      <c r="AA47" s="100"/>
      <c r="AB47" s="101"/>
      <c r="AC47" s="114"/>
      <c r="AD47" s="100"/>
      <c r="AE47" s="101"/>
      <c r="AF47" s="125">
        <v>6.4</v>
      </c>
      <c r="AG47" s="103">
        <v>17</v>
      </c>
      <c r="AH47" s="104">
        <v>108.80000000000001</v>
      </c>
      <c r="AI47" s="125">
        <v>6.4</v>
      </c>
      <c r="AJ47" s="103">
        <v>17</v>
      </c>
      <c r="AK47" s="104">
        <v>108.80000000000001</v>
      </c>
      <c r="AL47" s="125">
        <v>6.4</v>
      </c>
      <c r="AM47" s="103">
        <v>17</v>
      </c>
      <c r="AN47" s="104">
        <v>108.80000000000001</v>
      </c>
      <c r="AO47" s="125">
        <v>6.4</v>
      </c>
      <c r="AP47" s="103">
        <v>17</v>
      </c>
      <c r="AQ47" s="104">
        <v>108.80000000000001</v>
      </c>
      <c r="AR47" s="125">
        <v>6.4</v>
      </c>
      <c r="AS47" s="103">
        <v>14</v>
      </c>
      <c r="AT47" s="104">
        <f t="shared" si="0"/>
        <v>89.600000000000009</v>
      </c>
      <c r="AU47" s="125">
        <v>6.4</v>
      </c>
      <c r="AV47" s="103">
        <v>0</v>
      </c>
      <c r="AW47" s="104">
        <f t="shared" si="1"/>
        <v>0</v>
      </c>
      <c r="AX47" s="125">
        <v>6.4</v>
      </c>
      <c r="AY47" s="103">
        <v>0</v>
      </c>
      <c r="AZ47" s="104">
        <f t="shared" si="2"/>
        <v>0</v>
      </c>
      <c r="BA47" s="125">
        <v>6.4</v>
      </c>
      <c r="BB47" s="103">
        <f t="shared" si="3"/>
        <v>14</v>
      </c>
      <c r="BC47" s="104">
        <f t="shared" si="4"/>
        <v>89.600000000000009</v>
      </c>
      <c r="BD47" s="125">
        <v>6.4</v>
      </c>
      <c r="BE47" s="103">
        <f>14+20</f>
        <v>34</v>
      </c>
      <c r="BF47" s="104">
        <f t="shared" si="5"/>
        <v>217.60000000000002</v>
      </c>
      <c r="BG47" s="56"/>
      <c r="BH47" s="26"/>
      <c r="BI47" s="27"/>
      <c r="BJ47" s="36"/>
      <c r="BK47" s="26"/>
      <c r="BL47" s="27"/>
      <c r="BM47" s="36"/>
      <c r="BN47" s="26"/>
      <c r="BO47" s="27"/>
      <c r="BP47" s="36"/>
      <c r="BQ47" s="26"/>
      <c r="BR47" s="27"/>
      <c r="BS47" s="36"/>
      <c r="BT47" s="26"/>
      <c r="BU47" s="27"/>
      <c r="BV47" s="22"/>
      <c r="BW47" s="19"/>
      <c r="BX47" s="19"/>
      <c r="BY47" s="66"/>
    </row>
    <row r="48" spans="3:77" ht="20.100000000000001" hidden="1" customHeight="1" x14ac:dyDescent="0.25">
      <c r="C48" s="19"/>
      <c r="D48" s="177"/>
      <c r="E48" s="178"/>
      <c r="F48" s="176"/>
      <c r="G48" s="126" t="s">
        <v>109</v>
      </c>
      <c r="H48" s="114"/>
      <c r="I48" s="100"/>
      <c r="J48" s="101"/>
      <c r="K48" s="114"/>
      <c r="L48" s="100"/>
      <c r="M48" s="101"/>
      <c r="N48" s="114"/>
      <c r="O48" s="100"/>
      <c r="P48" s="101"/>
      <c r="Q48" s="114"/>
      <c r="R48" s="100"/>
      <c r="S48" s="101"/>
      <c r="T48" s="114"/>
      <c r="U48" s="100"/>
      <c r="V48" s="101"/>
      <c r="W48" s="114"/>
      <c r="X48" s="100"/>
      <c r="Y48" s="101"/>
      <c r="Z48" s="114"/>
      <c r="AA48" s="100"/>
      <c r="AB48" s="101"/>
      <c r="AC48" s="114"/>
      <c r="AD48" s="100"/>
      <c r="AE48" s="101"/>
      <c r="AF48" s="125">
        <v>3.1</v>
      </c>
      <c r="AG48" s="103"/>
      <c r="AH48" s="104">
        <v>0</v>
      </c>
      <c r="AI48" s="125">
        <v>3.1</v>
      </c>
      <c r="AJ48" s="103"/>
      <c r="AK48" s="104">
        <v>0</v>
      </c>
      <c r="AL48" s="125">
        <v>3.1</v>
      </c>
      <c r="AM48" s="103"/>
      <c r="AN48" s="104">
        <v>0</v>
      </c>
      <c r="AO48" s="125">
        <v>3.1</v>
      </c>
      <c r="AP48" s="103"/>
      <c r="AQ48" s="104">
        <v>0</v>
      </c>
      <c r="AR48" s="125">
        <v>3.1</v>
      </c>
      <c r="AS48" s="103"/>
      <c r="AT48" s="104">
        <f t="shared" si="0"/>
        <v>0</v>
      </c>
      <c r="AU48" s="125">
        <v>3.1</v>
      </c>
      <c r="AV48" s="103"/>
      <c r="AW48" s="104">
        <f t="shared" si="1"/>
        <v>0</v>
      </c>
      <c r="AX48" s="125">
        <v>3.1</v>
      </c>
      <c r="AY48" s="103"/>
      <c r="AZ48" s="104">
        <f t="shared" si="2"/>
        <v>0</v>
      </c>
      <c r="BA48" s="125">
        <v>3.1</v>
      </c>
      <c r="BB48" s="103">
        <f t="shared" si="3"/>
        <v>0</v>
      </c>
      <c r="BC48" s="104">
        <f t="shared" si="4"/>
        <v>0</v>
      </c>
      <c r="BD48" s="125">
        <v>3.1</v>
      </c>
      <c r="BE48" s="103"/>
      <c r="BF48" s="104">
        <f t="shared" si="5"/>
        <v>0</v>
      </c>
      <c r="BG48" s="56"/>
      <c r="BH48" s="26"/>
      <c r="BI48" s="27"/>
      <c r="BJ48" s="36"/>
      <c r="BK48" s="26"/>
      <c r="BL48" s="27"/>
      <c r="BM48" s="36"/>
      <c r="BN48" s="26"/>
      <c r="BO48" s="27"/>
      <c r="BP48" s="36"/>
      <c r="BQ48" s="26"/>
      <c r="BR48" s="27"/>
      <c r="BS48" s="36"/>
      <c r="BT48" s="26"/>
      <c r="BU48" s="27"/>
      <c r="BV48" s="22"/>
      <c r="BW48" s="19"/>
      <c r="BX48" s="19"/>
      <c r="BY48" s="66"/>
    </row>
    <row r="49" spans="3:77" ht="20.100000000000001" hidden="1" customHeight="1" x14ac:dyDescent="0.25">
      <c r="C49" s="19"/>
      <c r="D49" s="177"/>
      <c r="E49" s="178"/>
      <c r="F49" s="176"/>
      <c r="G49" s="126" t="s">
        <v>110</v>
      </c>
      <c r="H49" s="114"/>
      <c r="I49" s="100"/>
      <c r="J49" s="101"/>
      <c r="K49" s="114"/>
      <c r="L49" s="100"/>
      <c r="M49" s="101"/>
      <c r="N49" s="114"/>
      <c r="O49" s="100"/>
      <c r="P49" s="101"/>
      <c r="Q49" s="114"/>
      <c r="R49" s="100"/>
      <c r="S49" s="101"/>
      <c r="T49" s="114"/>
      <c r="U49" s="100"/>
      <c r="V49" s="101"/>
      <c r="W49" s="114"/>
      <c r="X49" s="100"/>
      <c r="Y49" s="101"/>
      <c r="Z49" s="114"/>
      <c r="AA49" s="100"/>
      <c r="AB49" s="101"/>
      <c r="AC49" s="114"/>
      <c r="AD49" s="100"/>
      <c r="AE49" s="101"/>
      <c r="AF49" s="125">
        <v>3.1</v>
      </c>
      <c r="AG49" s="103"/>
      <c r="AH49" s="104">
        <v>0</v>
      </c>
      <c r="AI49" s="125">
        <v>3.1</v>
      </c>
      <c r="AJ49" s="103"/>
      <c r="AK49" s="104">
        <v>0</v>
      </c>
      <c r="AL49" s="125">
        <v>3.1</v>
      </c>
      <c r="AM49" s="103"/>
      <c r="AN49" s="104">
        <v>0</v>
      </c>
      <c r="AO49" s="125">
        <v>3.1</v>
      </c>
      <c r="AP49" s="103"/>
      <c r="AQ49" s="104">
        <v>0</v>
      </c>
      <c r="AR49" s="125">
        <v>3.1</v>
      </c>
      <c r="AS49" s="103"/>
      <c r="AT49" s="104">
        <f t="shared" si="0"/>
        <v>0</v>
      </c>
      <c r="AU49" s="125">
        <v>3.1</v>
      </c>
      <c r="AV49" s="103"/>
      <c r="AW49" s="104">
        <f t="shared" si="1"/>
        <v>0</v>
      </c>
      <c r="AX49" s="125">
        <v>3.1</v>
      </c>
      <c r="AY49" s="103"/>
      <c r="AZ49" s="104">
        <f t="shared" si="2"/>
        <v>0</v>
      </c>
      <c r="BA49" s="125">
        <v>3.1</v>
      </c>
      <c r="BB49" s="103">
        <f t="shared" si="3"/>
        <v>0</v>
      </c>
      <c r="BC49" s="104">
        <f t="shared" si="4"/>
        <v>0</v>
      </c>
      <c r="BD49" s="125">
        <v>3.1</v>
      </c>
      <c r="BE49" s="103"/>
      <c r="BF49" s="104">
        <f t="shared" si="5"/>
        <v>0</v>
      </c>
      <c r="BG49" s="56"/>
      <c r="BH49" s="26"/>
      <c r="BI49" s="27"/>
      <c r="BJ49" s="36"/>
      <c r="BK49" s="26"/>
      <c r="BL49" s="27"/>
      <c r="BM49" s="36"/>
      <c r="BN49" s="26"/>
      <c r="BO49" s="27"/>
      <c r="BP49" s="36"/>
      <c r="BQ49" s="26"/>
      <c r="BR49" s="27"/>
      <c r="BS49" s="36"/>
      <c r="BT49" s="26"/>
      <c r="BU49" s="27"/>
      <c r="BV49" s="22"/>
      <c r="BW49" s="19"/>
      <c r="BX49" s="19"/>
      <c r="BY49" s="66"/>
    </row>
    <row r="50" spans="3:77" ht="25.5" customHeight="1" x14ac:dyDescent="0.25">
      <c r="C50" s="19"/>
      <c r="D50" s="177"/>
      <c r="E50" s="178"/>
      <c r="F50" s="176"/>
      <c r="G50" s="126" t="s">
        <v>111</v>
      </c>
      <c r="H50" s="114"/>
      <c r="I50" s="100"/>
      <c r="J50" s="101"/>
      <c r="K50" s="114"/>
      <c r="L50" s="100"/>
      <c r="M50" s="101"/>
      <c r="N50" s="114"/>
      <c r="O50" s="100"/>
      <c r="P50" s="101"/>
      <c r="Q50" s="114"/>
      <c r="R50" s="100"/>
      <c r="S50" s="101"/>
      <c r="T50" s="114"/>
      <c r="U50" s="100"/>
      <c r="V50" s="101"/>
      <c r="W50" s="114"/>
      <c r="X50" s="100"/>
      <c r="Y50" s="101"/>
      <c r="Z50" s="114"/>
      <c r="AA50" s="100"/>
      <c r="AB50" s="101"/>
      <c r="AC50" s="114"/>
      <c r="AD50" s="100"/>
      <c r="AE50" s="101"/>
      <c r="AF50" s="125">
        <v>3.1</v>
      </c>
      <c r="AG50" s="103">
        <v>176</v>
      </c>
      <c r="AH50" s="104">
        <v>545.6</v>
      </c>
      <c r="AI50" s="125">
        <v>3.1</v>
      </c>
      <c r="AJ50" s="103">
        <v>176</v>
      </c>
      <c r="AK50" s="104">
        <v>545.6</v>
      </c>
      <c r="AL50" s="125">
        <v>3.1</v>
      </c>
      <c r="AM50" s="103">
        <v>176</v>
      </c>
      <c r="AN50" s="104">
        <v>545.6</v>
      </c>
      <c r="AO50" s="125">
        <v>3.1</v>
      </c>
      <c r="AP50" s="103">
        <v>176</v>
      </c>
      <c r="AQ50" s="104">
        <v>545.6</v>
      </c>
      <c r="AR50" s="125">
        <v>3.1</v>
      </c>
      <c r="AS50" s="103">
        <v>126</v>
      </c>
      <c r="AT50" s="104">
        <f t="shared" si="0"/>
        <v>390.6</v>
      </c>
      <c r="AU50" s="125">
        <v>3.1</v>
      </c>
      <c r="AV50" s="103">
        <v>0</v>
      </c>
      <c r="AW50" s="104">
        <f t="shared" si="1"/>
        <v>0</v>
      </c>
      <c r="AX50" s="125">
        <v>3.1</v>
      </c>
      <c r="AY50" s="103">
        <v>0</v>
      </c>
      <c r="AZ50" s="104">
        <f t="shared" si="2"/>
        <v>0</v>
      </c>
      <c r="BA50" s="125">
        <v>3.1</v>
      </c>
      <c r="BB50" s="103">
        <f t="shared" si="3"/>
        <v>126</v>
      </c>
      <c r="BC50" s="104">
        <f t="shared" si="4"/>
        <v>390.6</v>
      </c>
      <c r="BD50" s="125">
        <v>3.1</v>
      </c>
      <c r="BE50" s="103">
        <f>118+3</f>
        <v>121</v>
      </c>
      <c r="BF50" s="104">
        <f t="shared" si="5"/>
        <v>375.1</v>
      </c>
      <c r="BG50" s="56"/>
      <c r="BH50" s="26"/>
      <c r="BI50" s="27"/>
      <c r="BJ50" s="36"/>
      <c r="BK50" s="26"/>
      <c r="BL50" s="27"/>
      <c r="BM50" s="36"/>
      <c r="BN50" s="26"/>
      <c r="BO50" s="27"/>
      <c r="BP50" s="36"/>
      <c r="BQ50" s="26"/>
      <c r="BR50" s="27"/>
      <c r="BS50" s="36"/>
      <c r="BT50" s="26"/>
      <c r="BU50" s="27"/>
      <c r="BV50" s="22"/>
      <c r="BW50" s="19"/>
      <c r="BX50" s="19"/>
      <c r="BY50" s="66"/>
    </row>
    <row r="51" spans="3:77" ht="20.100000000000001" hidden="1" customHeight="1" x14ac:dyDescent="0.25">
      <c r="C51" s="19"/>
      <c r="D51" s="177">
        <v>5</v>
      </c>
      <c r="E51" s="175" t="s">
        <v>115</v>
      </c>
      <c r="F51" s="176" t="s">
        <v>106</v>
      </c>
      <c r="G51" s="126" t="s">
        <v>34</v>
      </c>
      <c r="H51" s="114"/>
      <c r="I51" s="100"/>
      <c r="J51" s="101"/>
      <c r="K51" s="114"/>
      <c r="L51" s="100"/>
      <c r="M51" s="101"/>
      <c r="N51" s="114"/>
      <c r="O51" s="100"/>
      <c r="P51" s="101"/>
      <c r="Q51" s="114"/>
      <c r="R51" s="100"/>
      <c r="S51" s="101"/>
      <c r="T51" s="114"/>
      <c r="U51" s="100"/>
      <c r="V51" s="101"/>
      <c r="W51" s="114"/>
      <c r="X51" s="100"/>
      <c r="Y51" s="101"/>
      <c r="Z51" s="114"/>
      <c r="AA51" s="100"/>
      <c r="AB51" s="101"/>
      <c r="AC51" s="114"/>
      <c r="AD51" s="100"/>
      <c r="AE51" s="101"/>
      <c r="AF51" s="125">
        <v>35</v>
      </c>
      <c r="AG51" s="103"/>
      <c r="AH51" s="104">
        <v>0</v>
      </c>
      <c r="AI51" s="125">
        <v>35</v>
      </c>
      <c r="AJ51" s="103"/>
      <c r="AK51" s="104">
        <v>0</v>
      </c>
      <c r="AL51" s="125">
        <v>35</v>
      </c>
      <c r="AM51" s="103"/>
      <c r="AN51" s="104">
        <v>0</v>
      </c>
      <c r="AO51" s="125">
        <v>35</v>
      </c>
      <c r="AP51" s="103"/>
      <c r="AQ51" s="104">
        <v>0</v>
      </c>
      <c r="AR51" s="125">
        <v>35</v>
      </c>
      <c r="AS51" s="103"/>
      <c r="AT51" s="104">
        <f t="shared" si="0"/>
        <v>0</v>
      </c>
      <c r="AU51" s="125">
        <v>35</v>
      </c>
      <c r="AV51" s="103"/>
      <c r="AW51" s="104">
        <f t="shared" si="1"/>
        <v>0</v>
      </c>
      <c r="AX51" s="125">
        <v>35</v>
      </c>
      <c r="AY51" s="103"/>
      <c r="AZ51" s="104">
        <f t="shared" si="2"/>
        <v>0</v>
      </c>
      <c r="BA51" s="125">
        <v>35</v>
      </c>
      <c r="BB51" s="103">
        <f t="shared" si="3"/>
        <v>0</v>
      </c>
      <c r="BC51" s="104">
        <f t="shared" si="4"/>
        <v>0</v>
      </c>
      <c r="BD51" s="125">
        <v>35</v>
      </c>
      <c r="BE51" s="103"/>
      <c r="BF51" s="104">
        <f t="shared" si="5"/>
        <v>0</v>
      </c>
      <c r="BG51" s="56"/>
      <c r="BH51" s="26"/>
      <c r="BI51" s="27"/>
      <c r="BJ51" s="36"/>
      <c r="BK51" s="26"/>
      <c r="BL51" s="27"/>
      <c r="BM51" s="36"/>
      <c r="BN51" s="26"/>
      <c r="BO51" s="27"/>
      <c r="BP51" s="36"/>
      <c r="BQ51" s="26"/>
      <c r="BR51" s="27"/>
      <c r="BS51" s="36"/>
      <c r="BT51" s="26"/>
      <c r="BU51" s="27"/>
      <c r="BV51" s="22"/>
      <c r="BW51" s="19"/>
      <c r="BX51" s="19"/>
      <c r="BY51" s="66"/>
    </row>
    <row r="52" spans="3:77" ht="20.100000000000001" hidden="1" customHeight="1" x14ac:dyDescent="0.25">
      <c r="C52" s="19"/>
      <c r="D52" s="177"/>
      <c r="E52" s="175"/>
      <c r="F52" s="176"/>
      <c r="G52" s="126">
        <v>330</v>
      </c>
      <c r="H52" s="114"/>
      <c r="I52" s="100"/>
      <c r="J52" s="101"/>
      <c r="K52" s="114"/>
      <c r="L52" s="100"/>
      <c r="M52" s="101"/>
      <c r="N52" s="114"/>
      <c r="O52" s="100"/>
      <c r="P52" s="101"/>
      <c r="Q52" s="114"/>
      <c r="R52" s="100"/>
      <c r="S52" s="101"/>
      <c r="T52" s="114"/>
      <c r="U52" s="100"/>
      <c r="V52" s="101"/>
      <c r="W52" s="114"/>
      <c r="X52" s="100"/>
      <c r="Y52" s="101"/>
      <c r="Z52" s="114"/>
      <c r="AA52" s="100"/>
      <c r="AB52" s="101"/>
      <c r="AC52" s="114"/>
      <c r="AD52" s="100"/>
      <c r="AE52" s="101"/>
      <c r="AF52" s="125">
        <v>24</v>
      </c>
      <c r="AG52" s="103"/>
      <c r="AH52" s="104">
        <v>0</v>
      </c>
      <c r="AI52" s="125">
        <v>24</v>
      </c>
      <c r="AJ52" s="103"/>
      <c r="AK52" s="104">
        <v>0</v>
      </c>
      <c r="AL52" s="125">
        <v>24</v>
      </c>
      <c r="AM52" s="103"/>
      <c r="AN52" s="104">
        <v>0</v>
      </c>
      <c r="AO52" s="125">
        <v>24</v>
      </c>
      <c r="AP52" s="103"/>
      <c r="AQ52" s="104">
        <v>0</v>
      </c>
      <c r="AR52" s="125">
        <v>24</v>
      </c>
      <c r="AS52" s="103"/>
      <c r="AT52" s="104">
        <f t="shared" si="0"/>
        <v>0</v>
      </c>
      <c r="AU52" s="125">
        <v>24</v>
      </c>
      <c r="AV52" s="103"/>
      <c r="AW52" s="104">
        <f t="shared" si="1"/>
        <v>0</v>
      </c>
      <c r="AX52" s="125">
        <v>24</v>
      </c>
      <c r="AY52" s="103"/>
      <c r="AZ52" s="104">
        <f t="shared" si="2"/>
        <v>0</v>
      </c>
      <c r="BA52" s="125">
        <v>24</v>
      </c>
      <c r="BB52" s="103">
        <f t="shared" si="3"/>
        <v>0</v>
      </c>
      <c r="BC52" s="104">
        <f t="shared" si="4"/>
        <v>0</v>
      </c>
      <c r="BD52" s="125">
        <v>24</v>
      </c>
      <c r="BE52" s="103"/>
      <c r="BF52" s="104">
        <f t="shared" si="5"/>
        <v>0</v>
      </c>
      <c r="BG52" s="56"/>
      <c r="BH52" s="26"/>
      <c r="BI52" s="27"/>
      <c r="BJ52" s="36"/>
      <c r="BK52" s="26"/>
      <c r="BL52" s="27"/>
      <c r="BM52" s="36"/>
      <c r="BN52" s="26"/>
      <c r="BO52" s="27"/>
      <c r="BP52" s="36"/>
      <c r="BQ52" s="26"/>
      <c r="BR52" s="27"/>
      <c r="BS52" s="36"/>
      <c r="BT52" s="26"/>
      <c r="BU52" s="27"/>
      <c r="BV52" s="22"/>
      <c r="BW52" s="19"/>
      <c r="BX52" s="19"/>
      <c r="BY52" s="66"/>
    </row>
    <row r="53" spans="3:77" ht="20.100000000000001" hidden="1" customHeight="1" x14ac:dyDescent="0.25">
      <c r="C53" s="19"/>
      <c r="D53" s="177"/>
      <c r="E53" s="175"/>
      <c r="F53" s="176"/>
      <c r="G53" s="126">
        <v>220</v>
      </c>
      <c r="H53" s="114"/>
      <c r="I53" s="100"/>
      <c r="J53" s="101"/>
      <c r="K53" s="114"/>
      <c r="L53" s="100"/>
      <c r="M53" s="101"/>
      <c r="N53" s="114"/>
      <c r="O53" s="100"/>
      <c r="P53" s="101"/>
      <c r="Q53" s="114"/>
      <c r="R53" s="100"/>
      <c r="S53" s="101"/>
      <c r="T53" s="114"/>
      <c r="U53" s="100"/>
      <c r="V53" s="101"/>
      <c r="W53" s="114"/>
      <c r="X53" s="100"/>
      <c r="Y53" s="101"/>
      <c r="Z53" s="114"/>
      <c r="AA53" s="100"/>
      <c r="AB53" s="101"/>
      <c r="AC53" s="114"/>
      <c r="AD53" s="100"/>
      <c r="AE53" s="101"/>
      <c r="AF53" s="125">
        <v>19</v>
      </c>
      <c r="AG53" s="103"/>
      <c r="AH53" s="104">
        <v>0</v>
      </c>
      <c r="AI53" s="125">
        <v>19</v>
      </c>
      <c r="AJ53" s="103"/>
      <c r="AK53" s="104">
        <v>0</v>
      </c>
      <c r="AL53" s="125">
        <v>19</v>
      </c>
      <c r="AM53" s="103"/>
      <c r="AN53" s="104">
        <v>0</v>
      </c>
      <c r="AO53" s="125">
        <v>19</v>
      </c>
      <c r="AP53" s="103"/>
      <c r="AQ53" s="104">
        <v>0</v>
      </c>
      <c r="AR53" s="125">
        <v>19</v>
      </c>
      <c r="AS53" s="103"/>
      <c r="AT53" s="104">
        <f t="shared" si="0"/>
        <v>0</v>
      </c>
      <c r="AU53" s="125">
        <v>19</v>
      </c>
      <c r="AV53" s="103"/>
      <c r="AW53" s="104">
        <f t="shared" si="1"/>
        <v>0</v>
      </c>
      <c r="AX53" s="125">
        <v>19</v>
      </c>
      <c r="AY53" s="103"/>
      <c r="AZ53" s="104">
        <f t="shared" si="2"/>
        <v>0</v>
      </c>
      <c r="BA53" s="125">
        <v>19</v>
      </c>
      <c r="BB53" s="103">
        <f t="shared" si="3"/>
        <v>0</v>
      </c>
      <c r="BC53" s="104">
        <f t="shared" si="4"/>
        <v>0</v>
      </c>
      <c r="BD53" s="125">
        <v>19</v>
      </c>
      <c r="BE53" s="103"/>
      <c r="BF53" s="104">
        <f t="shared" si="5"/>
        <v>0</v>
      </c>
      <c r="BG53" s="56"/>
      <c r="BH53" s="26"/>
      <c r="BI53" s="27"/>
      <c r="BJ53" s="36"/>
      <c r="BK53" s="26"/>
      <c r="BL53" s="27"/>
      <c r="BM53" s="36"/>
      <c r="BN53" s="26"/>
      <c r="BO53" s="27"/>
      <c r="BP53" s="36"/>
      <c r="BQ53" s="26"/>
      <c r="BR53" s="27"/>
      <c r="BS53" s="36"/>
      <c r="BT53" s="26"/>
      <c r="BU53" s="27"/>
      <c r="BV53" s="22"/>
      <c r="BW53" s="19"/>
      <c r="BX53" s="19"/>
      <c r="BY53" s="66"/>
    </row>
    <row r="54" spans="3:77" ht="29.25" hidden="1" customHeight="1" x14ac:dyDescent="0.25">
      <c r="C54" s="19"/>
      <c r="D54" s="177"/>
      <c r="E54" s="175"/>
      <c r="F54" s="176"/>
      <c r="G54" s="126" t="s">
        <v>51</v>
      </c>
      <c r="H54" s="114"/>
      <c r="I54" s="100"/>
      <c r="J54" s="101"/>
      <c r="K54" s="114"/>
      <c r="L54" s="100"/>
      <c r="M54" s="101"/>
      <c r="N54" s="114"/>
      <c r="O54" s="100"/>
      <c r="P54" s="101"/>
      <c r="Q54" s="114"/>
      <c r="R54" s="100"/>
      <c r="S54" s="101"/>
      <c r="T54" s="114"/>
      <c r="U54" s="100"/>
      <c r="V54" s="101"/>
      <c r="W54" s="114"/>
      <c r="X54" s="100"/>
      <c r="Y54" s="101"/>
      <c r="Z54" s="114"/>
      <c r="AA54" s="100"/>
      <c r="AB54" s="101"/>
      <c r="AC54" s="114"/>
      <c r="AD54" s="100"/>
      <c r="AE54" s="101"/>
      <c r="AF54" s="125">
        <v>9.5</v>
      </c>
      <c r="AG54" s="103"/>
      <c r="AH54" s="104">
        <v>0</v>
      </c>
      <c r="AI54" s="125">
        <v>9.5</v>
      </c>
      <c r="AJ54" s="103"/>
      <c r="AK54" s="104">
        <v>0</v>
      </c>
      <c r="AL54" s="125">
        <v>9.5</v>
      </c>
      <c r="AM54" s="103"/>
      <c r="AN54" s="104">
        <v>0</v>
      </c>
      <c r="AO54" s="125">
        <v>9.5</v>
      </c>
      <c r="AP54" s="103"/>
      <c r="AQ54" s="104">
        <v>0</v>
      </c>
      <c r="AR54" s="125">
        <v>9.5</v>
      </c>
      <c r="AS54" s="103"/>
      <c r="AT54" s="104">
        <f t="shared" si="0"/>
        <v>0</v>
      </c>
      <c r="AU54" s="125">
        <v>9.5</v>
      </c>
      <c r="AV54" s="103"/>
      <c r="AW54" s="104">
        <f t="shared" si="1"/>
        <v>0</v>
      </c>
      <c r="AX54" s="125">
        <v>9.5</v>
      </c>
      <c r="AY54" s="103"/>
      <c r="AZ54" s="104">
        <f t="shared" si="2"/>
        <v>0</v>
      </c>
      <c r="BA54" s="125">
        <v>9.5</v>
      </c>
      <c r="BB54" s="103">
        <f t="shared" si="3"/>
        <v>0</v>
      </c>
      <c r="BC54" s="104">
        <f t="shared" si="4"/>
        <v>0</v>
      </c>
      <c r="BD54" s="125">
        <v>9.5</v>
      </c>
      <c r="BE54" s="103"/>
      <c r="BF54" s="104">
        <f t="shared" si="5"/>
        <v>0</v>
      </c>
      <c r="BG54" s="56"/>
      <c r="BH54" s="26"/>
      <c r="BI54" s="27"/>
      <c r="BJ54" s="36"/>
      <c r="BK54" s="26"/>
      <c r="BL54" s="27"/>
      <c r="BM54" s="36"/>
      <c r="BN54" s="26"/>
      <c r="BO54" s="27"/>
      <c r="BP54" s="36"/>
      <c r="BQ54" s="26"/>
      <c r="BR54" s="27"/>
      <c r="BS54" s="36"/>
      <c r="BT54" s="26"/>
      <c r="BU54" s="27"/>
      <c r="BV54" s="22"/>
      <c r="BW54" s="19"/>
      <c r="BX54" s="19"/>
      <c r="BY54" s="66"/>
    </row>
    <row r="55" spans="3:77" ht="36" customHeight="1" x14ac:dyDescent="0.25">
      <c r="C55" s="19"/>
      <c r="D55" s="177"/>
      <c r="E55" s="175"/>
      <c r="F55" s="176"/>
      <c r="G55" s="126">
        <v>35</v>
      </c>
      <c r="H55" s="114"/>
      <c r="I55" s="100"/>
      <c r="J55" s="101"/>
      <c r="K55" s="114"/>
      <c r="L55" s="100"/>
      <c r="M55" s="101"/>
      <c r="N55" s="114"/>
      <c r="O55" s="100"/>
      <c r="P55" s="101"/>
      <c r="Q55" s="114"/>
      <c r="R55" s="100"/>
      <c r="S55" s="101"/>
      <c r="T55" s="114"/>
      <c r="U55" s="100"/>
      <c r="V55" s="101"/>
      <c r="W55" s="114"/>
      <c r="X55" s="100"/>
      <c r="Y55" s="101"/>
      <c r="Z55" s="114"/>
      <c r="AA55" s="100"/>
      <c r="AB55" s="101"/>
      <c r="AC55" s="114"/>
      <c r="AD55" s="100"/>
      <c r="AE55" s="101"/>
      <c r="AF55" s="125">
        <v>4.7</v>
      </c>
      <c r="AG55" s="103"/>
      <c r="AH55" s="104">
        <v>0</v>
      </c>
      <c r="AI55" s="125">
        <v>4.7</v>
      </c>
      <c r="AJ55" s="103"/>
      <c r="AK55" s="104">
        <v>0</v>
      </c>
      <c r="AL55" s="125">
        <v>4.7</v>
      </c>
      <c r="AM55" s="103"/>
      <c r="AN55" s="104">
        <v>0</v>
      </c>
      <c r="AO55" s="125">
        <v>4.7</v>
      </c>
      <c r="AP55" s="103"/>
      <c r="AQ55" s="104">
        <v>0</v>
      </c>
      <c r="AR55" s="125">
        <v>4.7</v>
      </c>
      <c r="AS55" s="103">
        <v>40</v>
      </c>
      <c r="AT55" s="104">
        <f t="shared" si="0"/>
        <v>188</v>
      </c>
      <c r="AU55" s="125">
        <v>4.7</v>
      </c>
      <c r="AV55" s="103"/>
      <c r="AW55" s="104">
        <f t="shared" si="1"/>
        <v>0</v>
      </c>
      <c r="AX55" s="125">
        <v>4.7</v>
      </c>
      <c r="AY55" s="103"/>
      <c r="AZ55" s="104">
        <f t="shared" si="2"/>
        <v>0</v>
      </c>
      <c r="BA55" s="125">
        <v>4.7</v>
      </c>
      <c r="BB55" s="103">
        <f t="shared" si="3"/>
        <v>40</v>
      </c>
      <c r="BC55" s="104">
        <f t="shared" si="4"/>
        <v>188</v>
      </c>
      <c r="BD55" s="125">
        <v>4.7</v>
      </c>
      <c r="BE55" s="103"/>
      <c r="BF55" s="104">
        <f t="shared" si="5"/>
        <v>0</v>
      </c>
      <c r="BG55" s="56"/>
      <c r="BH55" s="26"/>
      <c r="BI55" s="27"/>
      <c r="BJ55" s="36"/>
      <c r="BK55" s="26"/>
      <c r="BL55" s="27"/>
      <c r="BM55" s="36"/>
      <c r="BN55" s="26"/>
      <c r="BO55" s="27"/>
      <c r="BP55" s="36"/>
      <c r="BQ55" s="26"/>
      <c r="BR55" s="27"/>
      <c r="BS55" s="36"/>
      <c r="BT55" s="26"/>
      <c r="BU55" s="27"/>
      <c r="BV55" s="22"/>
      <c r="BW55" s="19"/>
      <c r="BX55" s="19"/>
      <c r="BY55" s="66"/>
    </row>
    <row r="56" spans="3:77" ht="20.100000000000001" hidden="1" customHeight="1" x14ac:dyDescent="0.25">
      <c r="C56" s="19"/>
      <c r="D56" s="177" t="s">
        <v>135</v>
      </c>
      <c r="E56" s="178" t="s">
        <v>116</v>
      </c>
      <c r="F56" s="176" t="s">
        <v>106</v>
      </c>
      <c r="G56" s="124" t="s">
        <v>117</v>
      </c>
      <c r="H56" s="114"/>
      <c r="I56" s="100"/>
      <c r="J56" s="101"/>
      <c r="K56" s="114"/>
      <c r="L56" s="100"/>
      <c r="M56" s="101"/>
      <c r="N56" s="114"/>
      <c r="O56" s="100"/>
      <c r="P56" s="101"/>
      <c r="Q56" s="114"/>
      <c r="R56" s="100"/>
      <c r="S56" s="101"/>
      <c r="T56" s="114"/>
      <c r="U56" s="100"/>
      <c r="V56" s="101"/>
      <c r="W56" s="114"/>
      <c r="X56" s="100"/>
      <c r="Y56" s="101"/>
      <c r="Z56" s="114"/>
      <c r="AA56" s="100"/>
      <c r="AB56" s="101"/>
      <c r="AC56" s="114"/>
      <c r="AD56" s="100"/>
      <c r="AE56" s="101"/>
      <c r="AF56" s="125">
        <v>2.2999999999999998</v>
      </c>
      <c r="AG56" s="103"/>
      <c r="AH56" s="104">
        <v>0</v>
      </c>
      <c r="AI56" s="125">
        <v>2.2999999999999998</v>
      </c>
      <c r="AJ56" s="103"/>
      <c r="AK56" s="104">
        <v>0</v>
      </c>
      <c r="AL56" s="125">
        <v>2.2999999999999998</v>
      </c>
      <c r="AM56" s="103"/>
      <c r="AN56" s="104">
        <v>0</v>
      </c>
      <c r="AO56" s="125">
        <v>2.2999999999999998</v>
      </c>
      <c r="AP56" s="103"/>
      <c r="AQ56" s="104">
        <v>0</v>
      </c>
      <c r="AR56" s="125">
        <v>2.2999999999999998</v>
      </c>
      <c r="AS56" s="103"/>
      <c r="AT56" s="104">
        <f t="shared" si="0"/>
        <v>0</v>
      </c>
      <c r="AU56" s="125">
        <v>2.2999999999999998</v>
      </c>
      <c r="AV56" s="103"/>
      <c r="AW56" s="104">
        <f t="shared" si="1"/>
        <v>0</v>
      </c>
      <c r="AX56" s="125">
        <v>2.2999999999999998</v>
      </c>
      <c r="AY56" s="103"/>
      <c r="AZ56" s="104">
        <f t="shared" si="2"/>
        <v>0</v>
      </c>
      <c r="BA56" s="125">
        <v>2.2999999999999998</v>
      </c>
      <c r="BB56" s="103">
        <f t="shared" si="3"/>
        <v>0</v>
      </c>
      <c r="BC56" s="104">
        <f t="shared" si="4"/>
        <v>0</v>
      </c>
      <c r="BD56" s="125">
        <v>2.2999999999999998</v>
      </c>
      <c r="BE56" s="103"/>
      <c r="BF56" s="104">
        <f t="shared" si="5"/>
        <v>0</v>
      </c>
      <c r="BG56" s="56"/>
      <c r="BH56" s="26"/>
      <c r="BI56" s="27"/>
      <c r="BJ56" s="36"/>
      <c r="BK56" s="26"/>
      <c r="BL56" s="27"/>
      <c r="BM56" s="36"/>
      <c r="BN56" s="26"/>
      <c r="BO56" s="27"/>
      <c r="BP56" s="36"/>
      <c r="BQ56" s="26"/>
      <c r="BR56" s="27"/>
      <c r="BS56" s="36"/>
      <c r="BT56" s="26"/>
      <c r="BU56" s="27"/>
      <c r="BV56" s="22"/>
      <c r="BW56" s="19"/>
      <c r="BX56" s="19"/>
      <c r="BY56" s="66"/>
    </row>
    <row r="57" spans="3:77" ht="24.75" customHeight="1" x14ac:dyDescent="0.25">
      <c r="C57" s="19"/>
      <c r="D57" s="177"/>
      <c r="E57" s="178"/>
      <c r="F57" s="176"/>
      <c r="G57" s="124" t="s">
        <v>118</v>
      </c>
      <c r="H57" s="114"/>
      <c r="I57" s="100"/>
      <c r="J57" s="101"/>
      <c r="K57" s="114"/>
      <c r="L57" s="100"/>
      <c r="M57" s="101"/>
      <c r="N57" s="114"/>
      <c r="O57" s="100"/>
      <c r="P57" s="101"/>
      <c r="Q57" s="114"/>
      <c r="R57" s="100"/>
      <c r="S57" s="101"/>
      <c r="T57" s="114"/>
      <c r="U57" s="100"/>
      <c r="V57" s="101"/>
      <c r="W57" s="114"/>
      <c r="X57" s="100"/>
      <c r="Y57" s="101"/>
      <c r="Z57" s="114"/>
      <c r="AA57" s="100"/>
      <c r="AB57" s="101"/>
      <c r="AC57" s="114"/>
      <c r="AD57" s="100"/>
      <c r="AE57" s="101"/>
      <c r="AF57" s="125">
        <v>2.2999999999999998</v>
      </c>
      <c r="AG57" s="103"/>
      <c r="AH57" s="104">
        <v>0</v>
      </c>
      <c r="AI57" s="125">
        <v>2.2999999999999998</v>
      </c>
      <c r="AJ57" s="103"/>
      <c r="AK57" s="104">
        <v>0</v>
      </c>
      <c r="AL57" s="125">
        <v>2.2999999999999998</v>
      </c>
      <c r="AM57" s="103"/>
      <c r="AN57" s="104">
        <v>0</v>
      </c>
      <c r="AO57" s="125">
        <v>2.2999999999999998</v>
      </c>
      <c r="AP57" s="103"/>
      <c r="AQ57" s="104">
        <v>0</v>
      </c>
      <c r="AR57" s="125">
        <v>2.2999999999999998</v>
      </c>
      <c r="AS57" s="103"/>
      <c r="AT57" s="104">
        <f t="shared" si="0"/>
        <v>0</v>
      </c>
      <c r="AU57" s="125">
        <v>2.2999999999999998</v>
      </c>
      <c r="AV57" s="103"/>
      <c r="AW57" s="104">
        <f t="shared" si="1"/>
        <v>0</v>
      </c>
      <c r="AX57" s="125">
        <v>2.2999999999999998</v>
      </c>
      <c r="AY57" s="103"/>
      <c r="AZ57" s="104">
        <f t="shared" si="2"/>
        <v>0</v>
      </c>
      <c r="BA57" s="125">
        <v>2.2999999999999998</v>
      </c>
      <c r="BB57" s="103">
        <f t="shared" si="3"/>
        <v>0</v>
      </c>
      <c r="BC57" s="104">
        <f t="shared" si="4"/>
        <v>0</v>
      </c>
      <c r="BD57" s="125">
        <v>2.2999999999999998</v>
      </c>
      <c r="BE57" s="103"/>
      <c r="BF57" s="104">
        <f t="shared" si="5"/>
        <v>0</v>
      </c>
      <c r="BG57" s="56"/>
      <c r="BH57" s="26"/>
      <c r="BI57" s="27"/>
      <c r="BJ57" s="36"/>
      <c r="BK57" s="26"/>
      <c r="BL57" s="27"/>
      <c r="BM57" s="36"/>
      <c r="BN57" s="26"/>
      <c r="BO57" s="27"/>
      <c r="BP57" s="36"/>
      <c r="BQ57" s="26"/>
      <c r="BR57" s="27"/>
      <c r="BS57" s="36"/>
      <c r="BT57" s="26"/>
      <c r="BU57" s="27"/>
      <c r="BV57" s="22"/>
      <c r="BW57" s="19"/>
      <c r="BX57" s="19"/>
      <c r="BY57" s="66"/>
    </row>
    <row r="58" spans="3:77" ht="24" customHeight="1" x14ac:dyDescent="0.25">
      <c r="C58" s="19"/>
      <c r="D58" s="177"/>
      <c r="E58" s="178"/>
      <c r="F58" s="176"/>
      <c r="G58" s="127" t="s">
        <v>119</v>
      </c>
      <c r="H58" s="114"/>
      <c r="I58" s="100"/>
      <c r="J58" s="101"/>
      <c r="K58" s="114"/>
      <c r="L58" s="100"/>
      <c r="M58" s="101"/>
      <c r="N58" s="114"/>
      <c r="O58" s="100"/>
      <c r="P58" s="101"/>
      <c r="Q58" s="114"/>
      <c r="R58" s="100"/>
      <c r="S58" s="101"/>
      <c r="T58" s="114"/>
      <c r="U58" s="100"/>
      <c r="V58" s="101"/>
      <c r="W58" s="114"/>
      <c r="X58" s="100"/>
      <c r="Y58" s="101"/>
      <c r="Z58" s="114"/>
      <c r="AA58" s="100"/>
      <c r="AB58" s="101"/>
      <c r="AC58" s="114"/>
      <c r="AD58" s="100"/>
      <c r="AE58" s="101"/>
      <c r="AF58" s="125">
        <v>2.2999999999999998</v>
      </c>
      <c r="AG58" s="103">
        <v>135</v>
      </c>
      <c r="AH58" s="104">
        <v>310.5</v>
      </c>
      <c r="AI58" s="125">
        <v>2.2999999999999998</v>
      </c>
      <c r="AJ58" s="103">
        <v>135</v>
      </c>
      <c r="AK58" s="104">
        <v>310.5</v>
      </c>
      <c r="AL58" s="125">
        <v>2.2999999999999998</v>
      </c>
      <c r="AM58" s="103">
        <v>135</v>
      </c>
      <c r="AN58" s="104">
        <v>310.5</v>
      </c>
      <c r="AO58" s="125">
        <v>2.2999999999999998</v>
      </c>
      <c r="AP58" s="103">
        <v>135</v>
      </c>
      <c r="AQ58" s="104">
        <v>310.5</v>
      </c>
      <c r="AR58" s="125">
        <v>2.2999999999999998</v>
      </c>
      <c r="AS58" s="103">
        <v>125</v>
      </c>
      <c r="AT58" s="104">
        <f t="shared" si="0"/>
        <v>287.5</v>
      </c>
      <c r="AU58" s="125">
        <v>2.2999999999999998</v>
      </c>
      <c r="AV58" s="103">
        <v>0</v>
      </c>
      <c r="AW58" s="104">
        <f t="shared" si="1"/>
        <v>0</v>
      </c>
      <c r="AX58" s="125">
        <v>2.2999999999999998</v>
      </c>
      <c r="AY58" s="103">
        <v>0</v>
      </c>
      <c r="AZ58" s="104">
        <f t="shared" si="2"/>
        <v>0</v>
      </c>
      <c r="BA58" s="125">
        <v>2.2999999999999998</v>
      </c>
      <c r="BB58" s="103">
        <f t="shared" si="3"/>
        <v>125</v>
      </c>
      <c r="BC58" s="104">
        <f t="shared" si="4"/>
        <v>287.5</v>
      </c>
      <c r="BD58" s="125">
        <v>2.2999999999999998</v>
      </c>
      <c r="BE58" s="103">
        <f>135+55</f>
        <v>190</v>
      </c>
      <c r="BF58" s="104">
        <f t="shared" si="5"/>
        <v>436.99999999999994</v>
      </c>
      <c r="BG58" s="56"/>
      <c r="BH58" s="26"/>
      <c r="BI58" s="27"/>
      <c r="BJ58" s="36"/>
      <c r="BK58" s="26"/>
      <c r="BL58" s="27"/>
      <c r="BM58" s="36"/>
      <c r="BN58" s="26"/>
      <c r="BO58" s="27"/>
      <c r="BP58" s="36"/>
      <c r="BQ58" s="26"/>
      <c r="BR58" s="27"/>
      <c r="BS58" s="36"/>
      <c r="BT58" s="26"/>
      <c r="BU58" s="27"/>
      <c r="BV58" s="22"/>
      <c r="BW58" s="19"/>
      <c r="BX58" s="19"/>
      <c r="BY58" s="66"/>
    </row>
    <row r="59" spans="3:77" ht="45" hidden="1" customHeight="1" x14ac:dyDescent="0.25">
      <c r="C59" s="19"/>
      <c r="D59" s="126">
        <v>7</v>
      </c>
      <c r="E59" s="128" t="s">
        <v>120</v>
      </c>
      <c r="F59" s="129" t="s">
        <v>106</v>
      </c>
      <c r="G59" s="130" t="s">
        <v>119</v>
      </c>
      <c r="H59" s="114"/>
      <c r="I59" s="100"/>
      <c r="J59" s="101"/>
      <c r="K59" s="114"/>
      <c r="L59" s="100"/>
      <c r="M59" s="101"/>
      <c r="N59" s="114"/>
      <c r="O59" s="100"/>
      <c r="P59" s="101"/>
      <c r="Q59" s="114"/>
      <c r="R59" s="100"/>
      <c r="S59" s="101"/>
      <c r="T59" s="114"/>
      <c r="U59" s="100"/>
      <c r="V59" s="101"/>
      <c r="W59" s="114"/>
      <c r="X59" s="100"/>
      <c r="Y59" s="101"/>
      <c r="Z59" s="114"/>
      <c r="AA59" s="100"/>
      <c r="AB59" s="101"/>
      <c r="AC59" s="114"/>
      <c r="AD59" s="100"/>
      <c r="AE59" s="101"/>
      <c r="AF59" s="125">
        <v>26</v>
      </c>
      <c r="AG59" s="103"/>
      <c r="AH59" s="104">
        <v>0</v>
      </c>
      <c r="AI59" s="125">
        <v>26</v>
      </c>
      <c r="AJ59" s="103"/>
      <c r="AK59" s="104">
        <v>0</v>
      </c>
      <c r="AL59" s="125">
        <v>26</v>
      </c>
      <c r="AM59" s="103"/>
      <c r="AN59" s="104">
        <v>0</v>
      </c>
      <c r="AO59" s="125">
        <v>26</v>
      </c>
      <c r="AP59" s="103"/>
      <c r="AQ59" s="104">
        <v>0</v>
      </c>
      <c r="AR59" s="125">
        <v>26</v>
      </c>
      <c r="AS59" s="103"/>
      <c r="AT59" s="104">
        <f t="shared" si="0"/>
        <v>0</v>
      </c>
      <c r="AU59" s="125">
        <v>26</v>
      </c>
      <c r="AV59" s="103"/>
      <c r="AW59" s="104">
        <f t="shared" si="1"/>
        <v>0</v>
      </c>
      <c r="AX59" s="125">
        <v>26</v>
      </c>
      <c r="AY59" s="103"/>
      <c r="AZ59" s="104">
        <f t="shared" si="2"/>
        <v>0</v>
      </c>
      <c r="BA59" s="125">
        <v>26</v>
      </c>
      <c r="BB59" s="103">
        <f t="shared" si="3"/>
        <v>0</v>
      </c>
      <c r="BC59" s="104">
        <f t="shared" si="4"/>
        <v>0</v>
      </c>
      <c r="BD59" s="125">
        <v>26</v>
      </c>
      <c r="BE59" s="103"/>
      <c r="BF59" s="104">
        <f t="shared" si="5"/>
        <v>0</v>
      </c>
      <c r="BG59" s="56"/>
      <c r="BH59" s="26"/>
      <c r="BI59" s="27"/>
      <c r="BJ59" s="36"/>
      <c r="BK59" s="26"/>
      <c r="BL59" s="27"/>
      <c r="BM59" s="36"/>
      <c r="BN59" s="26"/>
      <c r="BO59" s="27"/>
      <c r="BP59" s="36"/>
      <c r="BQ59" s="26"/>
      <c r="BR59" s="27"/>
      <c r="BS59" s="36"/>
      <c r="BT59" s="26"/>
      <c r="BU59" s="27"/>
      <c r="BV59" s="22"/>
      <c r="BW59" s="19"/>
      <c r="BX59" s="19"/>
      <c r="BY59" s="66"/>
    </row>
    <row r="60" spans="3:77" ht="45" hidden="1" customHeight="1" x14ac:dyDescent="0.25">
      <c r="C60" s="19"/>
      <c r="D60" s="126">
        <v>8</v>
      </c>
      <c r="E60" s="128" t="s">
        <v>121</v>
      </c>
      <c r="F60" s="129" t="s">
        <v>106</v>
      </c>
      <c r="G60" s="130" t="s">
        <v>119</v>
      </c>
      <c r="H60" s="114"/>
      <c r="I60" s="100"/>
      <c r="J60" s="101"/>
      <c r="K60" s="114"/>
      <c r="L60" s="100"/>
      <c r="M60" s="101"/>
      <c r="N60" s="114"/>
      <c r="O60" s="100"/>
      <c r="P60" s="101"/>
      <c r="Q60" s="114"/>
      <c r="R60" s="100"/>
      <c r="S60" s="101"/>
      <c r="T60" s="114"/>
      <c r="U60" s="100"/>
      <c r="V60" s="101"/>
      <c r="W60" s="114"/>
      <c r="X60" s="100"/>
      <c r="Y60" s="101"/>
      <c r="Z60" s="114"/>
      <c r="AA60" s="100"/>
      <c r="AB60" s="101"/>
      <c r="AC60" s="114"/>
      <c r="AD60" s="100"/>
      <c r="AE60" s="101"/>
      <c r="AF60" s="125">
        <v>48</v>
      </c>
      <c r="AG60" s="103"/>
      <c r="AH60" s="104">
        <v>0</v>
      </c>
      <c r="AI60" s="125">
        <v>48</v>
      </c>
      <c r="AJ60" s="103"/>
      <c r="AK60" s="104">
        <v>0</v>
      </c>
      <c r="AL60" s="125">
        <v>48</v>
      </c>
      <c r="AM60" s="103"/>
      <c r="AN60" s="104">
        <v>0</v>
      </c>
      <c r="AO60" s="125">
        <v>48</v>
      </c>
      <c r="AP60" s="103"/>
      <c r="AQ60" s="104">
        <v>0</v>
      </c>
      <c r="AR60" s="125">
        <v>48</v>
      </c>
      <c r="AS60" s="103"/>
      <c r="AT60" s="104">
        <f t="shared" si="0"/>
        <v>0</v>
      </c>
      <c r="AU60" s="125">
        <v>48</v>
      </c>
      <c r="AV60" s="103"/>
      <c r="AW60" s="104">
        <f t="shared" si="1"/>
        <v>0</v>
      </c>
      <c r="AX60" s="125">
        <v>48</v>
      </c>
      <c r="AY60" s="103"/>
      <c r="AZ60" s="104">
        <f t="shared" si="2"/>
        <v>0</v>
      </c>
      <c r="BA60" s="125">
        <v>48</v>
      </c>
      <c r="BB60" s="103">
        <f t="shared" si="3"/>
        <v>0</v>
      </c>
      <c r="BC60" s="104">
        <f t="shared" si="4"/>
        <v>0</v>
      </c>
      <c r="BD60" s="125">
        <v>48</v>
      </c>
      <c r="BE60" s="103"/>
      <c r="BF60" s="104">
        <f t="shared" si="5"/>
        <v>0</v>
      </c>
      <c r="BG60" s="56"/>
      <c r="BH60" s="26"/>
      <c r="BI60" s="27"/>
      <c r="BJ60" s="36"/>
      <c r="BK60" s="26"/>
      <c r="BL60" s="27"/>
      <c r="BM60" s="36"/>
      <c r="BN60" s="26"/>
      <c r="BO60" s="27"/>
      <c r="BP60" s="36"/>
      <c r="BQ60" s="26"/>
      <c r="BR60" s="27"/>
      <c r="BS60" s="36"/>
      <c r="BT60" s="26"/>
      <c r="BU60" s="27"/>
      <c r="BV60" s="22"/>
      <c r="BW60" s="19"/>
      <c r="BX60" s="19"/>
      <c r="BY60" s="66"/>
    </row>
    <row r="61" spans="3:77" ht="45" hidden="1" customHeight="1" x14ac:dyDescent="0.25">
      <c r="C61" s="19"/>
      <c r="D61" s="177">
        <v>9</v>
      </c>
      <c r="E61" s="178" t="s">
        <v>122</v>
      </c>
      <c r="F61" s="176" t="s">
        <v>123</v>
      </c>
      <c r="G61" s="126" t="s">
        <v>51</v>
      </c>
      <c r="H61" s="114"/>
      <c r="I61" s="100"/>
      <c r="J61" s="101"/>
      <c r="K61" s="114"/>
      <c r="L61" s="100"/>
      <c r="M61" s="101"/>
      <c r="N61" s="114"/>
      <c r="O61" s="100"/>
      <c r="P61" s="101"/>
      <c r="Q61" s="114"/>
      <c r="R61" s="100"/>
      <c r="S61" s="101"/>
      <c r="T61" s="114"/>
      <c r="U61" s="100"/>
      <c r="V61" s="101"/>
      <c r="W61" s="114"/>
      <c r="X61" s="100"/>
      <c r="Y61" s="101"/>
      <c r="Z61" s="114"/>
      <c r="AA61" s="100"/>
      <c r="AB61" s="101"/>
      <c r="AC61" s="114"/>
      <c r="AD61" s="100"/>
      <c r="AE61" s="101"/>
      <c r="AF61" s="125">
        <v>2.4</v>
      </c>
      <c r="AG61" s="103"/>
      <c r="AH61" s="104">
        <v>0</v>
      </c>
      <c r="AI61" s="125">
        <v>2.4</v>
      </c>
      <c r="AJ61" s="103"/>
      <c r="AK61" s="104">
        <v>0</v>
      </c>
      <c r="AL61" s="125">
        <v>2.4</v>
      </c>
      <c r="AM61" s="103"/>
      <c r="AN61" s="104">
        <v>0</v>
      </c>
      <c r="AO61" s="125">
        <v>2.4</v>
      </c>
      <c r="AP61" s="103"/>
      <c r="AQ61" s="104">
        <v>0</v>
      </c>
      <c r="AR61" s="125">
        <v>2.4</v>
      </c>
      <c r="AS61" s="103"/>
      <c r="AT61" s="104">
        <f t="shared" si="0"/>
        <v>0</v>
      </c>
      <c r="AU61" s="125">
        <v>2.4</v>
      </c>
      <c r="AV61" s="103"/>
      <c r="AW61" s="104">
        <f t="shared" si="1"/>
        <v>0</v>
      </c>
      <c r="AX61" s="125">
        <v>2.4</v>
      </c>
      <c r="AY61" s="103"/>
      <c r="AZ61" s="104">
        <f t="shared" si="2"/>
        <v>0</v>
      </c>
      <c r="BA61" s="125">
        <v>2.4</v>
      </c>
      <c r="BB61" s="103">
        <f t="shared" si="3"/>
        <v>0</v>
      </c>
      <c r="BC61" s="104">
        <f t="shared" si="4"/>
        <v>0</v>
      </c>
      <c r="BD61" s="125">
        <v>2.4</v>
      </c>
      <c r="BE61" s="103"/>
      <c r="BF61" s="104">
        <f t="shared" si="5"/>
        <v>0</v>
      </c>
      <c r="BG61" s="56"/>
      <c r="BH61" s="26"/>
      <c r="BI61" s="27"/>
      <c r="BJ61" s="36"/>
      <c r="BK61" s="26"/>
      <c r="BL61" s="27"/>
      <c r="BM61" s="36"/>
      <c r="BN61" s="26"/>
      <c r="BO61" s="27"/>
      <c r="BP61" s="36"/>
      <c r="BQ61" s="26"/>
      <c r="BR61" s="27"/>
      <c r="BS61" s="36"/>
      <c r="BT61" s="26"/>
      <c r="BU61" s="27"/>
      <c r="BV61" s="22"/>
      <c r="BW61" s="19"/>
      <c r="BX61" s="19"/>
      <c r="BY61" s="66"/>
    </row>
    <row r="62" spans="3:77" ht="45" hidden="1" customHeight="1" x14ac:dyDescent="0.25">
      <c r="C62" s="19"/>
      <c r="D62" s="177"/>
      <c r="E62" s="178"/>
      <c r="F62" s="176"/>
      <c r="G62" s="126">
        <v>35</v>
      </c>
      <c r="H62" s="114"/>
      <c r="I62" s="100"/>
      <c r="J62" s="101"/>
      <c r="K62" s="114"/>
      <c r="L62" s="100"/>
      <c r="M62" s="101"/>
      <c r="N62" s="114"/>
      <c r="O62" s="100"/>
      <c r="P62" s="101"/>
      <c r="Q62" s="114"/>
      <c r="R62" s="100"/>
      <c r="S62" s="101"/>
      <c r="T62" s="114"/>
      <c r="U62" s="100"/>
      <c r="V62" s="101"/>
      <c r="W62" s="114"/>
      <c r="X62" s="100"/>
      <c r="Y62" s="101"/>
      <c r="Z62" s="114"/>
      <c r="AA62" s="100"/>
      <c r="AB62" s="101"/>
      <c r="AC62" s="114"/>
      <c r="AD62" s="100"/>
      <c r="AE62" s="101"/>
      <c r="AF62" s="125">
        <v>2.4</v>
      </c>
      <c r="AG62" s="103"/>
      <c r="AH62" s="104">
        <v>0</v>
      </c>
      <c r="AI62" s="125">
        <v>2.4</v>
      </c>
      <c r="AJ62" s="103"/>
      <c r="AK62" s="104">
        <v>0</v>
      </c>
      <c r="AL62" s="125">
        <v>2.4</v>
      </c>
      <c r="AM62" s="103"/>
      <c r="AN62" s="104">
        <v>0</v>
      </c>
      <c r="AO62" s="125">
        <v>2.4</v>
      </c>
      <c r="AP62" s="103"/>
      <c r="AQ62" s="104">
        <v>0</v>
      </c>
      <c r="AR62" s="125">
        <v>2.4</v>
      </c>
      <c r="AS62" s="103"/>
      <c r="AT62" s="104">
        <f t="shared" si="0"/>
        <v>0</v>
      </c>
      <c r="AU62" s="125">
        <v>2.4</v>
      </c>
      <c r="AV62" s="103"/>
      <c r="AW62" s="104">
        <f t="shared" si="1"/>
        <v>0</v>
      </c>
      <c r="AX62" s="125">
        <v>2.4</v>
      </c>
      <c r="AY62" s="103"/>
      <c r="AZ62" s="104">
        <f t="shared" si="2"/>
        <v>0</v>
      </c>
      <c r="BA62" s="125">
        <v>2.4</v>
      </c>
      <c r="BB62" s="103">
        <f t="shared" si="3"/>
        <v>0</v>
      </c>
      <c r="BC62" s="104">
        <f t="shared" si="4"/>
        <v>0</v>
      </c>
      <c r="BD62" s="125">
        <v>2.4</v>
      </c>
      <c r="BE62" s="103"/>
      <c r="BF62" s="104">
        <f t="shared" si="5"/>
        <v>0</v>
      </c>
      <c r="BG62" s="56"/>
      <c r="BH62" s="26"/>
      <c r="BI62" s="27"/>
      <c r="BJ62" s="36"/>
      <c r="BK62" s="26"/>
      <c r="BL62" s="27"/>
      <c r="BM62" s="36"/>
      <c r="BN62" s="26"/>
      <c r="BO62" s="27"/>
      <c r="BP62" s="36"/>
      <c r="BQ62" s="26"/>
      <c r="BR62" s="27"/>
      <c r="BS62" s="36"/>
      <c r="BT62" s="26"/>
      <c r="BU62" s="27"/>
      <c r="BV62" s="22"/>
      <c r="BW62" s="19"/>
      <c r="BX62" s="19"/>
      <c r="BY62" s="66"/>
    </row>
    <row r="63" spans="3:77" ht="33" customHeight="1" x14ac:dyDescent="0.25">
      <c r="C63" s="19"/>
      <c r="D63" s="177"/>
      <c r="E63" s="178"/>
      <c r="F63" s="176"/>
      <c r="G63" s="130" t="s">
        <v>119</v>
      </c>
      <c r="H63" s="114"/>
      <c r="I63" s="100"/>
      <c r="J63" s="101"/>
      <c r="K63" s="114"/>
      <c r="L63" s="100"/>
      <c r="M63" s="101"/>
      <c r="N63" s="114"/>
      <c r="O63" s="100"/>
      <c r="P63" s="101"/>
      <c r="Q63" s="114"/>
      <c r="R63" s="100"/>
      <c r="S63" s="101"/>
      <c r="T63" s="114"/>
      <c r="U63" s="100"/>
      <c r="V63" s="101"/>
      <c r="W63" s="114"/>
      <c r="X63" s="100"/>
      <c r="Y63" s="101"/>
      <c r="Z63" s="114"/>
      <c r="AA63" s="100"/>
      <c r="AB63" s="101"/>
      <c r="AC63" s="114"/>
      <c r="AD63" s="100"/>
      <c r="AE63" s="101"/>
      <c r="AF63" s="125">
        <v>2.4</v>
      </c>
      <c r="AG63" s="103"/>
      <c r="AH63" s="104">
        <v>0</v>
      </c>
      <c r="AI63" s="125">
        <v>2.4</v>
      </c>
      <c r="AJ63" s="103"/>
      <c r="AK63" s="104">
        <v>0</v>
      </c>
      <c r="AL63" s="125">
        <v>2.4</v>
      </c>
      <c r="AM63" s="103"/>
      <c r="AN63" s="104">
        <v>0</v>
      </c>
      <c r="AO63" s="125">
        <v>2.4</v>
      </c>
      <c r="AP63" s="103"/>
      <c r="AQ63" s="104">
        <v>0</v>
      </c>
      <c r="AR63" s="125">
        <v>2.4</v>
      </c>
      <c r="AS63" s="103">
        <v>1.36</v>
      </c>
      <c r="AT63" s="104">
        <f t="shared" si="0"/>
        <v>3.2640000000000002</v>
      </c>
      <c r="AU63" s="125">
        <v>2.4</v>
      </c>
      <c r="AV63" s="103">
        <v>3</v>
      </c>
      <c r="AW63" s="104">
        <f t="shared" si="1"/>
        <v>7.1999999999999993</v>
      </c>
      <c r="AX63" s="125">
        <v>2.4</v>
      </c>
      <c r="AY63" s="103"/>
      <c r="AZ63" s="104">
        <f t="shared" si="2"/>
        <v>0</v>
      </c>
      <c r="BA63" s="125">
        <v>2.4</v>
      </c>
      <c r="BB63" s="103">
        <f t="shared" si="3"/>
        <v>4.3600000000000003</v>
      </c>
      <c r="BC63" s="104">
        <f t="shared" si="4"/>
        <v>10.464</v>
      </c>
      <c r="BD63" s="125">
        <v>2.4</v>
      </c>
      <c r="BE63" s="103"/>
      <c r="BF63" s="104">
        <f t="shared" si="5"/>
        <v>0</v>
      </c>
      <c r="BG63" s="56"/>
      <c r="BH63" s="26"/>
      <c r="BI63" s="27"/>
      <c r="BJ63" s="36"/>
      <c r="BK63" s="26"/>
      <c r="BL63" s="27"/>
      <c r="BM63" s="36"/>
      <c r="BN63" s="26"/>
      <c r="BO63" s="27"/>
      <c r="BP63" s="36"/>
      <c r="BQ63" s="26"/>
      <c r="BR63" s="27"/>
      <c r="BS63" s="36"/>
      <c r="BT63" s="26"/>
      <c r="BU63" s="27"/>
      <c r="BV63" s="22"/>
      <c r="BW63" s="19"/>
      <c r="BX63" s="19"/>
      <c r="BY63" s="66"/>
    </row>
    <row r="64" spans="3:77" ht="45" hidden="1" customHeight="1" x14ac:dyDescent="0.25">
      <c r="C64" s="19"/>
      <c r="D64" s="126">
        <v>10</v>
      </c>
      <c r="E64" s="128" t="s">
        <v>124</v>
      </c>
      <c r="F64" s="129" t="s">
        <v>125</v>
      </c>
      <c r="G64" s="130" t="s">
        <v>119</v>
      </c>
      <c r="H64" s="114"/>
      <c r="I64" s="100"/>
      <c r="J64" s="101"/>
      <c r="K64" s="114"/>
      <c r="L64" s="100"/>
      <c r="M64" s="101"/>
      <c r="N64" s="114"/>
      <c r="O64" s="100"/>
      <c r="P64" s="101"/>
      <c r="Q64" s="114"/>
      <c r="R64" s="100"/>
      <c r="S64" s="101"/>
      <c r="T64" s="114"/>
      <c r="U64" s="100"/>
      <c r="V64" s="101"/>
      <c r="W64" s="114"/>
      <c r="X64" s="100"/>
      <c r="Y64" s="101"/>
      <c r="Z64" s="114"/>
      <c r="AA64" s="100"/>
      <c r="AB64" s="101"/>
      <c r="AC64" s="114"/>
      <c r="AD64" s="100"/>
      <c r="AE64" s="101"/>
      <c r="AF64" s="125">
        <v>2.5</v>
      </c>
      <c r="AG64" s="103"/>
      <c r="AH64" s="104">
        <v>0</v>
      </c>
      <c r="AI64" s="125">
        <v>2.5</v>
      </c>
      <c r="AJ64" s="103"/>
      <c r="AK64" s="104">
        <v>0</v>
      </c>
      <c r="AL64" s="125">
        <v>2.5</v>
      </c>
      <c r="AM64" s="103"/>
      <c r="AN64" s="104">
        <v>0</v>
      </c>
      <c r="AO64" s="125">
        <v>2.5</v>
      </c>
      <c r="AP64" s="103"/>
      <c r="AQ64" s="104">
        <v>0</v>
      </c>
      <c r="AR64" s="125">
        <v>2.5</v>
      </c>
      <c r="AS64" s="103"/>
      <c r="AT64" s="104">
        <f t="shared" si="0"/>
        <v>0</v>
      </c>
      <c r="AU64" s="125">
        <v>2.5</v>
      </c>
      <c r="AV64" s="103"/>
      <c r="AW64" s="104">
        <f t="shared" si="1"/>
        <v>0</v>
      </c>
      <c r="AX64" s="125">
        <v>2.5</v>
      </c>
      <c r="AY64" s="103"/>
      <c r="AZ64" s="104">
        <f t="shared" si="2"/>
        <v>0</v>
      </c>
      <c r="BA64" s="125">
        <v>2.5</v>
      </c>
      <c r="BB64" s="103">
        <f t="shared" si="3"/>
        <v>0</v>
      </c>
      <c r="BC64" s="104">
        <f t="shared" si="4"/>
        <v>0</v>
      </c>
      <c r="BD64" s="125">
        <v>2.5</v>
      </c>
      <c r="BE64" s="103"/>
      <c r="BF64" s="104">
        <f t="shared" si="5"/>
        <v>0</v>
      </c>
      <c r="BG64" s="56"/>
      <c r="BH64" s="26"/>
      <c r="BI64" s="27"/>
      <c r="BJ64" s="36"/>
      <c r="BK64" s="26"/>
      <c r="BL64" s="27"/>
      <c r="BM64" s="36"/>
      <c r="BN64" s="26"/>
      <c r="BO64" s="27"/>
      <c r="BP64" s="36"/>
      <c r="BQ64" s="26"/>
      <c r="BR64" s="27"/>
      <c r="BS64" s="36"/>
      <c r="BT64" s="26"/>
      <c r="BU64" s="27"/>
      <c r="BV64" s="22"/>
      <c r="BW64" s="19"/>
      <c r="BX64" s="19"/>
      <c r="BY64" s="66"/>
    </row>
    <row r="65" spans="3:79" ht="45" hidden="1" customHeight="1" x14ac:dyDescent="0.25">
      <c r="C65" s="19"/>
      <c r="D65" s="177" t="s">
        <v>136</v>
      </c>
      <c r="E65" s="176" t="s">
        <v>126</v>
      </c>
      <c r="F65" s="176" t="s">
        <v>127</v>
      </c>
      <c r="G65" s="130" t="s">
        <v>109</v>
      </c>
      <c r="H65" s="114"/>
      <c r="I65" s="100"/>
      <c r="J65" s="101"/>
      <c r="K65" s="114"/>
      <c r="L65" s="100"/>
      <c r="M65" s="101"/>
      <c r="N65" s="114"/>
      <c r="O65" s="100"/>
      <c r="P65" s="101"/>
      <c r="Q65" s="114"/>
      <c r="R65" s="100"/>
      <c r="S65" s="101"/>
      <c r="T65" s="114"/>
      <c r="U65" s="100"/>
      <c r="V65" s="101"/>
      <c r="W65" s="114"/>
      <c r="X65" s="100"/>
      <c r="Y65" s="101"/>
      <c r="Z65" s="114"/>
      <c r="AA65" s="100"/>
      <c r="AB65" s="101"/>
      <c r="AC65" s="114"/>
      <c r="AD65" s="100"/>
      <c r="AE65" s="101"/>
      <c r="AF65" s="125">
        <v>2.2999999999999998</v>
      </c>
      <c r="AG65" s="103"/>
      <c r="AH65" s="104">
        <v>0</v>
      </c>
      <c r="AI65" s="125">
        <v>2.2999999999999998</v>
      </c>
      <c r="AJ65" s="103"/>
      <c r="AK65" s="104">
        <v>0</v>
      </c>
      <c r="AL65" s="125">
        <v>2.2999999999999998</v>
      </c>
      <c r="AM65" s="103"/>
      <c r="AN65" s="104">
        <v>0</v>
      </c>
      <c r="AO65" s="125">
        <v>2.2999999999999998</v>
      </c>
      <c r="AP65" s="103"/>
      <c r="AQ65" s="104">
        <v>0</v>
      </c>
      <c r="AR65" s="125">
        <v>2.2999999999999998</v>
      </c>
      <c r="AS65" s="103"/>
      <c r="AT65" s="104">
        <f t="shared" si="0"/>
        <v>0</v>
      </c>
      <c r="AU65" s="125">
        <v>2.2999999999999998</v>
      </c>
      <c r="AV65" s="103"/>
      <c r="AW65" s="104">
        <f t="shared" si="1"/>
        <v>0</v>
      </c>
      <c r="AX65" s="125">
        <v>2.2999999999999998</v>
      </c>
      <c r="AY65" s="103"/>
      <c r="AZ65" s="104">
        <f t="shared" si="2"/>
        <v>0</v>
      </c>
      <c r="BA65" s="125">
        <v>2.2999999999999998</v>
      </c>
      <c r="BB65" s="103">
        <f t="shared" si="3"/>
        <v>0</v>
      </c>
      <c r="BC65" s="104">
        <f t="shared" si="4"/>
        <v>0</v>
      </c>
      <c r="BD65" s="125">
        <v>2.2999999999999998</v>
      </c>
      <c r="BE65" s="103"/>
      <c r="BF65" s="104">
        <f t="shared" si="5"/>
        <v>0</v>
      </c>
      <c r="BG65" s="56"/>
      <c r="BH65" s="26"/>
      <c r="BI65" s="27"/>
      <c r="BJ65" s="36"/>
      <c r="BK65" s="26"/>
      <c r="BL65" s="27"/>
      <c r="BM65" s="36"/>
      <c r="BN65" s="26"/>
      <c r="BO65" s="27"/>
      <c r="BP65" s="36"/>
      <c r="BQ65" s="26"/>
      <c r="BR65" s="27"/>
      <c r="BS65" s="36"/>
      <c r="BT65" s="26"/>
      <c r="BU65" s="27"/>
      <c r="BV65" s="22"/>
      <c r="BW65" s="19"/>
      <c r="BX65" s="19"/>
      <c r="BY65" s="66"/>
    </row>
    <row r="66" spans="3:79" ht="45" hidden="1" customHeight="1" x14ac:dyDescent="0.25">
      <c r="C66" s="19"/>
      <c r="D66" s="177"/>
      <c r="E66" s="176"/>
      <c r="F66" s="176"/>
      <c r="G66" s="130" t="s">
        <v>110</v>
      </c>
      <c r="H66" s="114"/>
      <c r="I66" s="100"/>
      <c r="J66" s="101"/>
      <c r="K66" s="114"/>
      <c r="L66" s="100"/>
      <c r="M66" s="101"/>
      <c r="N66" s="114"/>
      <c r="O66" s="100"/>
      <c r="P66" s="101"/>
      <c r="Q66" s="114"/>
      <c r="R66" s="100"/>
      <c r="S66" s="101"/>
      <c r="T66" s="114"/>
      <c r="U66" s="100"/>
      <c r="V66" s="101"/>
      <c r="W66" s="114"/>
      <c r="X66" s="100"/>
      <c r="Y66" s="101"/>
      <c r="Z66" s="114"/>
      <c r="AA66" s="100"/>
      <c r="AB66" s="101"/>
      <c r="AC66" s="114"/>
      <c r="AD66" s="100"/>
      <c r="AE66" s="101"/>
      <c r="AF66" s="125">
        <v>2.2999999999999998</v>
      </c>
      <c r="AG66" s="103"/>
      <c r="AH66" s="104">
        <v>0</v>
      </c>
      <c r="AI66" s="125">
        <v>2.2999999999999998</v>
      </c>
      <c r="AJ66" s="103"/>
      <c r="AK66" s="104">
        <v>0</v>
      </c>
      <c r="AL66" s="125">
        <v>2.2999999999999998</v>
      </c>
      <c r="AM66" s="103"/>
      <c r="AN66" s="104">
        <v>0</v>
      </c>
      <c r="AO66" s="125">
        <v>2.2999999999999998</v>
      </c>
      <c r="AP66" s="103"/>
      <c r="AQ66" s="104">
        <v>0</v>
      </c>
      <c r="AR66" s="125">
        <v>2.2999999999999998</v>
      </c>
      <c r="AS66" s="103"/>
      <c r="AT66" s="104">
        <f t="shared" si="0"/>
        <v>0</v>
      </c>
      <c r="AU66" s="125">
        <v>2.2999999999999998</v>
      </c>
      <c r="AV66" s="103"/>
      <c r="AW66" s="104">
        <f t="shared" si="1"/>
        <v>0</v>
      </c>
      <c r="AX66" s="125">
        <v>2.2999999999999998</v>
      </c>
      <c r="AY66" s="103"/>
      <c r="AZ66" s="104">
        <f t="shared" si="2"/>
        <v>0</v>
      </c>
      <c r="BA66" s="125">
        <v>2.2999999999999998</v>
      </c>
      <c r="BB66" s="103">
        <f t="shared" si="3"/>
        <v>0</v>
      </c>
      <c r="BC66" s="104">
        <f t="shared" si="4"/>
        <v>0</v>
      </c>
      <c r="BD66" s="125">
        <v>2.2999999999999998</v>
      </c>
      <c r="BE66" s="103"/>
      <c r="BF66" s="104">
        <f t="shared" si="5"/>
        <v>0</v>
      </c>
      <c r="BG66" s="56"/>
      <c r="BH66" s="26"/>
      <c r="BI66" s="27"/>
      <c r="BJ66" s="36"/>
      <c r="BK66" s="26"/>
      <c r="BL66" s="27"/>
      <c r="BM66" s="36"/>
      <c r="BN66" s="26"/>
      <c r="BO66" s="27"/>
      <c r="BP66" s="36"/>
      <c r="BQ66" s="26"/>
      <c r="BR66" s="27"/>
      <c r="BS66" s="36"/>
      <c r="BT66" s="26"/>
      <c r="BU66" s="27"/>
      <c r="BV66" s="22"/>
      <c r="BW66" s="19"/>
      <c r="BX66" s="19"/>
      <c r="BY66" s="66"/>
    </row>
    <row r="67" spans="3:79" ht="35.25" customHeight="1" x14ac:dyDescent="0.25">
      <c r="C67" s="19"/>
      <c r="D67" s="177"/>
      <c r="E67" s="176"/>
      <c r="F67" s="176"/>
      <c r="G67" s="130" t="s">
        <v>111</v>
      </c>
      <c r="H67" s="114"/>
      <c r="I67" s="100"/>
      <c r="J67" s="101"/>
      <c r="K67" s="114"/>
      <c r="L67" s="100"/>
      <c r="M67" s="101"/>
      <c r="N67" s="114"/>
      <c r="O67" s="100"/>
      <c r="P67" s="101"/>
      <c r="Q67" s="114"/>
      <c r="R67" s="100"/>
      <c r="S67" s="101"/>
      <c r="T67" s="114"/>
      <c r="U67" s="100"/>
      <c r="V67" s="101"/>
      <c r="W67" s="114"/>
      <c r="X67" s="100"/>
      <c r="Y67" s="101"/>
      <c r="Z67" s="114"/>
      <c r="AA67" s="100"/>
      <c r="AB67" s="101"/>
      <c r="AC67" s="114"/>
      <c r="AD67" s="100"/>
      <c r="AE67" s="101"/>
      <c r="AF67" s="125">
        <v>2.2999999999999998</v>
      </c>
      <c r="AG67" s="103">
        <v>38</v>
      </c>
      <c r="AH67" s="104">
        <v>87.399999999999991</v>
      </c>
      <c r="AI67" s="125">
        <v>2.2999999999999998</v>
      </c>
      <c r="AJ67" s="103">
        <v>38</v>
      </c>
      <c r="AK67" s="104">
        <v>87.399999999999991</v>
      </c>
      <c r="AL67" s="125">
        <v>2.2999999999999998</v>
      </c>
      <c r="AM67" s="103">
        <v>38</v>
      </c>
      <c r="AN67" s="104">
        <v>87.399999999999991</v>
      </c>
      <c r="AO67" s="125">
        <v>2.2999999999999998</v>
      </c>
      <c r="AP67" s="103">
        <v>38</v>
      </c>
      <c r="AQ67" s="104">
        <v>87.399999999999991</v>
      </c>
      <c r="AR67" s="125">
        <v>2.2999999999999998</v>
      </c>
      <c r="AS67" s="103">
        <v>34</v>
      </c>
      <c r="AT67" s="104">
        <f t="shared" si="0"/>
        <v>78.199999999999989</v>
      </c>
      <c r="AU67" s="125">
        <v>2.2999999999999998</v>
      </c>
      <c r="AV67" s="103">
        <v>1</v>
      </c>
      <c r="AW67" s="104">
        <f t="shared" si="1"/>
        <v>2.2999999999999998</v>
      </c>
      <c r="AX67" s="125">
        <v>2.2999999999999998</v>
      </c>
      <c r="AY67" s="103">
        <v>1</v>
      </c>
      <c r="AZ67" s="104">
        <f t="shared" si="2"/>
        <v>2.2999999999999998</v>
      </c>
      <c r="BA67" s="125">
        <v>2.2999999999999998</v>
      </c>
      <c r="BB67" s="103">
        <f t="shared" si="3"/>
        <v>34</v>
      </c>
      <c r="BC67" s="104">
        <f t="shared" si="4"/>
        <v>78.199999999999989</v>
      </c>
      <c r="BD67" s="125">
        <v>2.2999999999999998</v>
      </c>
      <c r="BE67" s="103">
        <v>34</v>
      </c>
      <c r="BF67" s="104">
        <f t="shared" si="5"/>
        <v>78.199999999999989</v>
      </c>
      <c r="BG67" s="56"/>
      <c r="BH67" s="26"/>
      <c r="BI67" s="27"/>
      <c r="BJ67" s="36"/>
      <c r="BK67" s="26"/>
      <c r="BL67" s="27"/>
      <c r="BM67" s="36"/>
      <c r="BN67" s="26"/>
      <c r="BO67" s="27"/>
      <c r="BP67" s="36"/>
      <c r="BQ67" s="26"/>
      <c r="BR67" s="27"/>
      <c r="BS67" s="36"/>
      <c r="BT67" s="26"/>
      <c r="BU67" s="27"/>
      <c r="BV67" s="22"/>
      <c r="BW67" s="19"/>
      <c r="BX67" s="19"/>
      <c r="BY67" s="66"/>
    </row>
    <row r="68" spans="3:79" ht="45" hidden="1" customHeight="1" x14ac:dyDescent="0.25">
      <c r="C68" s="19"/>
      <c r="D68" s="177" t="s">
        <v>132</v>
      </c>
      <c r="E68" s="176" t="s">
        <v>128</v>
      </c>
      <c r="F68" s="176" t="s">
        <v>127</v>
      </c>
      <c r="G68" s="130" t="s">
        <v>109</v>
      </c>
      <c r="H68" s="114"/>
      <c r="I68" s="100"/>
      <c r="J68" s="101"/>
      <c r="K68" s="114"/>
      <c r="L68" s="100"/>
      <c r="M68" s="101"/>
      <c r="N68" s="114"/>
      <c r="O68" s="100"/>
      <c r="P68" s="101"/>
      <c r="Q68" s="114"/>
      <c r="R68" s="100"/>
      <c r="S68" s="101"/>
      <c r="T68" s="114"/>
      <c r="U68" s="100"/>
      <c r="V68" s="101"/>
      <c r="W68" s="114"/>
      <c r="X68" s="100"/>
      <c r="Y68" s="101"/>
      <c r="Z68" s="114"/>
      <c r="AA68" s="100"/>
      <c r="AB68" s="101"/>
      <c r="AC68" s="114"/>
      <c r="AD68" s="100"/>
      <c r="AE68" s="101"/>
      <c r="AF68" s="125">
        <v>3</v>
      </c>
      <c r="AG68" s="103"/>
      <c r="AH68" s="104">
        <v>0</v>
      </c>
      <c r="AI68" s="125">
        <v>3</v>
      </c>
      <c r="AJ68" s="103"/>
      <c r="AK68" s="104">
        <v>0</v>
      </c>
      <c r="AL68" s="125">
        <v>3</v>
      </c>
      <c r="AM68" s="103"/>
      <c r="AN68" s="104">
        <v>0</v>
      </c>
      <c r="AO68" s="125">
        <v>3</v>
      </c>
      <c r="AP68" s="103"/>
      <c r="AQ68" s="104">
        <v>0</v>
      </c>
      <c r="AR68" s="125">
        <v>3</v>
      </c>
      <c r="AS68" s="103"/>
      <c r="AT68" s="104">
        <f t="shared" si="0"/>
        <v>0</v>
      </c>
      <c r="AU68" s="125">
        <v>3</v>
      </c>
      <c r="AV68" s="103"/>
      <c r="AW68" s="104">
        <f t="shared" si="1"/>
        <v>0</v>
      </c>
      <c r="AX68" s="125">
        <v>3</v>
      </c>
      <c r="AY68" s="103"/>
      <c r="AZ68" s="104">
        <f t="shared" si="2"/>
        <v>0</v>
      </c>
      <c r="BA68" s="125">
        <v>3</v>
      </c>
      <c r="BB68" s="103">
        <f t="shared" si="3"/>
        <v>0</v>
      </c>
      <c r="BC68" s="104">
        <f t="shared" si="4"/>
        <v>0</v>
      </c>
      <c r="BD68" s="125">
        <v>3</v>
      </c>
      <c r="BE68" s="103"/>
      <c r="BF68" s="104">
        <f t="shared" si="5"/>
        <v>0</v>
      </c>
      <c r="BG68" s="56"/>
      <c r="BH68" s="26"/>
      <c r="BI68" s="27"/>
      <c r="BJ68" s="36"/>
      <c r="BK68" s="26"/>
      <c r="BL68" s="27"/>
      <c r="BM68" s="36"/>
      <c r="BN68" s="26"/>
      <c r="BO68" s="27"/>
      <c r="BP68" s="36"/>
      <c r="BQ68" s="26"/>
      <c r="BR68" s="27"/>
      <c r="BS68" s="36"/>
      <c r="BT68" s="26"/>
      <c r="BU68" s="27"/>
      <c r="BV68" s="22"/>
      <c r="BW68" s="19"/>
      <c r="BX68" s="19"/>
      <c r="BY68" s="66"/>
    </row>
    <row r="69" spans="3:79" ht="45" hidden="1" customHeight="1" x14ac:dyDescent="0.25">
      <c r="C69" s="19"/>
      <c r="D69" s="177"/>
      <c r="E69" s="176"/>
      <c r="F69" s="176"/>
      <c r="G69" s="130" t="s">
        <v>110</v>
      </c>
      <c r="H69" s="114"/>
      <c r="I69" s="100"/>
      <c r="J69" s="101"/>
      <c r="K69" s="114"/>
      <c r="L69" s="100"/>
      <c r="M69" s="101"/>
      <c r="N69" s="114"/>
      <c r="O69" s="100"/>
      <c r="P69" s="101"/>
      <c r="Q69" s="114"/>
      <c r="R69" s="100"/>
      <c r="S69" s="101"/>
      <c r="T69" s="114"/>
      <c r="U69" s="100"/>
      <c r="V69" s="101"/>
      <c r="W69" s="114"/>
      <c r="X69" s="100"/>
      <c r="Y69" s="101"/>
      <c r="Z69" s="114"/>
      <c r="AA69" s="100"/>
      <c r="AB69" s="101"/>
      <c r="AC69" s="114"/>
      <c r="AD69" s="100"/>
      <c r="AE69" s="101"/>
      <c r="AF69" s="125">
        <v>3</v>
      </c>
      <c r="AG69" s="103"/>
      <c r="AH69" s="104">
        <v>0</v>
      </c>
      <c r="AI69" s="125">
        <v>3</v>
      </c>
      <c r="AJ69" s="103"/>
      <c r="AK69" s="104">
        <v>0</v>
      </c>
      <c r="AL69" s="125">
        <v>3</v>
      </c>
      <c r="AM69" s="103"/>
      <c r="AN69" s="104">
        <v>0</v>
      </c>
      <c r="AO69" s="125">
        <v>3</v>
      </c>
      <c r="AP69" s="103"/>
      <c r="AQ69" s="104">
        <v>0</v>
      </c>
      <c r="AR69" s="125">
        <v>3</v>
      </c>
      <c r="AS69" s="103"/>
      <c r="AT69" s="104">
        <f t="shared" si="0"/>
        <v>0</v>
      </c>
      <c r="AU69" s="125">
        <v>3</v>
      </c>
      <c r="AV69" s="103"/>
      <c r="AW69" s="104">
        <f t="shared" si="1"/>
        <v>0</v>
      </c>
      <c r="AX69" s="125">
        <v>3</v>
      </c>
      <c r="AY69" s="103"/>
      <c r="AZ69" s="104">
        <f t="shared" si="2"/>
        <v>0</v>
      </c>
      <c r="BA69" s="125">
        <v>3</v>
      </c>
      <c r="BB69" s="103">
        <f t="shared" si="3"/>
        <v>0</v>
      </c>
      <c r="BC69" s="104">
        <f t="shared" si="4"/>
        <v>0</v>
      </c>
      <c r="BD69" s="125">
        <v>3</v>
      </c>
      <c r="BE69" s="103"/>
      <c r="BF69" s="104">
        <f t="shared" si="5"/>
        <v>0</v>
      </c>
      <c r="BG69" s="56"/>
      <c r="BH69" s="26"/>
      <c r="BI69" s="27"/>
      <c r="BJ69" s="36"/>
      <c r="BK69" s="26"/>
      <c r="BL69" s="27"/>
      <c r="BM69" s="36"/>
      <c r="BN69" s="26"/>
      <c r="BO69" s="27"/>
      <c r="BP69" s="36"/>
      <c r="BQ69" s="26"/>
      <c r="BR69" s="27"/>
      <c r="BS69" s="36"/>
      <c r="BT69" s="26"/>
      <c r="BU69" s="27"/>
      <c r="BV69" s="22"/>
      <c r="BW69" s="19"/>
      <c r="BX69" s="19"/>
      <c r="BY69" s="66"/>
    </row>
    <row r="70" spans="3:79" ht="38.25" customHeight="1" x14ac:dyDescent="0.25">
      <c r="C70" s="19"/>
      <c r="D70" s="177"/>
      <c r="E70" s="176"/>
      <c r="F70" s="176"/>
      <c r="G70" s="130" t="s">
        <v>111</v>
      </c>
      <c r="H70" s="114"/>
      <c r="I70" s="100"/>
      <c r="J70" s="101"/>
      <c r="K70" s="114"/>
      <c r="L70" s="100"/>
      <c r="M70" s="101"/>
      <c r="N70" s="114"/>
      <c r="O70" s="100"/>
      <c r="P70" s="101"/>
      <c r="Q70" s="114"/>
      <c r="R70" s="100"/>
      <c r="S70" s="101"/>
      <c r="T70" s="114"/>
      <c r="U70" s="100"/>
      <c r="V70" s="101"/>
      <c r="W70" s="114"/>
      <c r="X70" s="100"/>
      <c r="Y70" s="101"/>
      <c r="Z70" s="114"/>
      <c r="AA70" s="100"/>
      <c r="AB70" s="101"/>
      <c r="AC70" s="114"/>
      <c r="AD70" s="100"/>
      <c r="AE70" s="101"/>
      <c r="AF70" s="125">
        <v>3</v>
      </c>
      <c r="AG70" s="103">
        <v>34</v>
      </c>
      <c r="AH70" s="104">
        <v>102</v>
      </c>
      <c r="AI70" s="125">
        <v>3</v>
      </c>
      <c r="AJ70" s="103">
        <v>34</v>
      </c>
      <c r="AK70" s="104">
        <v>102</v>
      </c>
      <c r="AL70" s="125">
        <v>3</v>
      </c>
      <c r="AM70" s="103">
        <v>34</v>
      </c>
      <c r="AN70" s="104">
        <v>102</v>
      </c>
      <c r="AO70" s="125">
        <v>3</v>
      </c>
      <c r="AP70" s="103">
        <v>34</v>
      </c>
      <c r="AQ70" s="104">
        <v>102</v>
      </c>
      <c r="AR70" s="125">
        <v>3</v>
      </c>
      <c r="AS70" s="103">
        <v>28</v>
      </c>
      <c r="AT70" s="104">
        <f t="shared" si="0"/>
        <v>84</v>
      </c>
      <c r="AU70" s="125">
        <v>3</v>
      </c>
      <c r="AV70" s="103">
        <v>2</v>
      </c>
      <c r="AW70" s="104">
        <f t="shared" si="1"/>
        <v>6</v>
      </c>
      <c r="AX70" s="125">
        <v>3</v>
      </c>
      <c r="AY70" s="103">
        <v>0</v>
      </c>
      <c r="AZ70" s="104">
        <f t="shared" si="2"/>
        <v>0</v>
      </c>
      <c r="BA70" s="125">
        <v>3</v>
      </c>
      <c r="BB70" s="103">
        <f t="shared" si="3"/>
        <v>30</v>
      </c>
      <c r="BC70" s="104">
        <f t="shared" si="4"/>
        <v>90</v>
      </c>
      <c r="BD70" s="125">
        <v>3</v>
      </c>
      <c r="BE70" s="103">
        <v>28</v>
      </c>
      <c r="BF70" s="104">
        <f t="shared" si="5"/>
        <v>84</v>
      </c>
      <c r="BG70" s="56"/>
      <c r="BH70" s="26"/>
      <c r="BI70" s="27"/>
      <c r="BJ70" s="36"/>
      <c r="BK70" s="26"/>
      <c r="BL70" s="27"/>
      <c r="BM70" s="36"/>
      <c r="BN70" s="26"/>
      <c r="BO70" s="27"/>
      <c r="BP70" s="36"/>
      <c r="BQ70" s="26"/>
      <c r="BR70" s="27"/>
      <c r="BS70" s="36"/>
      <c r="BT70" s="26"/>
      <c r="BU70" s="27"/>
      <c r="BV70" s="22"/>
      <c r="BW70" s="19"/>
      <c r="BX70" s="19"/>
      <c r="BY70" s="66"/>
    </row>
    <row r="71" spans="3:79" ht="20.100000000000001" hidden="1" customHeight="1" x14ac:dyDescent="0.25">
      <c r="C71" s="19"/>
      <c r="D71" s="177">
        <v>13</v>
      </c>
      <c r="E71" s="176" t="s">
        <v>129</v>
      </c>
      <c r="F71" s="176" t="s">
        <v>104</v>
      </c>
      <c r="G71" s="126" t="s">
        <v>107</v>
      </c>
      <c r="H71" s="114"/>
      <c r="I71" s="100"/>
      <c r="J71" s="101"/>
      <c r="K71" s="114"/>
      <c r="L71" s="100"/>
      <c r="M71" s="101"/>
      <c r="N71" s="114"/>
      <c r="O71" s="100"/>
      <c r="P71" s="101"/>
      <c r="Q71" s="114"/>
      <c r="R71" s="100"/>
      <c r="S71" s="101"/>
      <c r="T71" s="114"/>
      <c r="U71" s="100"/>
      <c r="V71" s="101"/>
      <c r="W71" s="114"/>
      <c r="X71" s="100"/>
      <c r="Y71" s="101"/>
      <c r="Z71" s="114"/>
      <c r="AA71" s="100"/>
      <c r="AB71" s="101"/>
      <c r="AC71" s="114"/>
      <c r="AD71" s="100"/>
      <c r="AE71" s="101"/>
      <c r="AF71" s="125">
        <v>3.5</v>
      </c>
      <c r="AG71" s="103"/>
      <c r="AH71" s="104">
        <v>0</v>
      </c>
      <c r="AI71" s="125">
        <v>3.5</v>
      </c>
      <c r="AJ71" s="103"/>
      <c r="AK71" s="104">
        <v>0</v>
      </c>
      <c r="AL71" s="125">
        <v>3.5</v>
      </c>
      <c r="AM71" s="103"/>
      <c r="AN71" s="104">
        <v>0</v>
      </c>
      <c r="AO71" s="125">
        <v>3.5</v>
      </c>
      <c r="AP71" s="103"/>
      <c r="AQ71" s="104">
        <v>0</v>
      </c>
      <c r="AR71" s="125">
        <v>3.5</v>
      </c>
      <c r="AS71" s="103"/>
      <c r="AT71" s="104">
        <v>0</v>
      </c>
      <c r="AU71" s="125">
        <v>3.5</v>
      </c>
      <c r="AV71" s="103"/>
      <c r="AW71" s="104">
        <v>0</v>
      </c>
      <c r="AX71" s="125">
        <v>3.5</v>
      </c>
      <c r="AY71" s="103"/>
      <c r="AZ71" s="104">
        <v>0</v>
      </c>
      <c r="BA71" s="125">
        <v>3.5</v>
      </c>
      <c r="BB71" s="103"/>
      <c r="BC71" s="104">
        <v>0</v>
      </c>
      <c r="BD71" s="125">
        <v>3.5</v>
      </c>
      <c r="BE71" s="103"/>
      <c r="BF71" s="104">
        <v>0</v>
      </c>
      <c r="BG71" s="56"/>
      <c r="BH71" s="26"/>
      <c r="BI71" s="27"/>
      <c r="BJ71" s="36"/>
      <c r="BK71" s="26"/>
      <c r="BL71" s="27"/>
      <c r="BM71" s="36"/>
      <c r="BN71" s="26"/>
      <c r="BO71" s="27"/>
      <c r="BP71" s="36"/>
      <c r="BQ71" s="26"/>
      <c r="BR71" s="27"/>
      <c r="BS71" s="36"/>
      <c r="BT71" s="26"/>
      <c r="BU71" s="27"/>
      <c r="BV71" s="22"/>
      <c r="BW71" s="19"/>
      <c r="BX71" s="19"/>
      <c r="BY71" s="66"/>
    </row>
    <row r="72" spans="3:79" ht="20.100000000000001" hidden="1" customHeight="1" x14ac:dyDescent="0.25">
      <c r="C72" s="19"/>
      <c r="D72" s="177"/>
      <c r="E72" s="176"/>
      <c r="F72" s="176"/>
      <c r="G72" s="126" t="s">
        <v>108</v>
      </c>
      <c r="H72" s="114"/>
      <c r="I72" s="100"/>
      <c r="J72" s="101"/>
      <c r="K72" s="114"/>
      <c r="L72" s="100"/>
      <c r="M72" s="101"/>
      <c r="N72" s="114"/>
      <c r="O72" s="100"/>
      <c r="P72" s="101"/>
      <c r="Q72" s="114"/>
      <c r="R72" s="100"/>
      <c r="S72" s="101"/>
      <c r="T72" s="114"/>
      <c r="U72" s="100"/>
      <c r="V72" s="101"/>
      <c r="W72" s="114"/>
      <c r="X72" s="100"/>
      <c r="Y72" s="101"/>
      <c r="Z72" s="114"/>
      <c r="AA72" s="100"/>
      <c r="AB72" s="101"/>
      <c r="AC72" s="114"/>
      <c r="AD72" s="100"/>
      <c r="AE72" s="101"/>
      <c r="AF72" s="125">
        <v>3.5</v>
      </c>
      <c r="AG72" s="103"/>
      <c r="AH72" s="104">
        <v>0</v>
      </c>
      <c r="AI72" s="125">
        <v>3.5</v>
      </c>
      <c r="AJ72" s="103"/>
      <c r="AK72" s="104">
        <v>0</v>
      </c>
      <c r="AL72" s="125">
        <v>3.5</v>
      </c>
      <c r="AM72" s="103"/>
      <c r="AN72" s="104">
        <v>0</v>
      </c>
      <c r="AO72" s="125">
        <v>3.5</v>
      </c>
      <c r="AP72" s="103"/>
      <c r="AQ72" s="104">
        <v>0</v>
      </c>
      <c r="AR72" s="125">
        <v>3.5</v>
      </c>
      <c r="AS72" s="103"/>
      <c r="AT72" s="104">
        <v>0</v>
      </c>
      <c r="AU72" s="125">
        <v>3.5</v>
      </c>
      <c r="AV72" s="103"/>
      <c r="AW72" s="104">
        <v>0</v>
      </c>
      <c r="AX72" s="125">
        <v>3.5</v>
      </c>
      <c r="AY72" s="103"/>
      <c r="AZ72" s="104">
        <v>0</v>
      </c>
      <c r="BA72" s="125">
        <v>3.5</v>
      </c>
      <c r="BB72" s="103"/>
      <c r="BC72" s="104">
        <v>0</v>
      </c>
      <c r="BD72" s="125">
        <v>3.5</v>
      </c>
      <c r="BE72" s="103"/>
      <c r="BF72" s="104">
        <v>0</v>
      </c>
      <c r="BG72" s="56"/>
      <c r="BH72" s="26"/>
      <c r="BI72" s="27"/>
      <c r="BJ72" s="36"/>
      <c r="BK72" s="26"/>
      <c r="BL72" s="27"/>
      <c r="BM72" s="36"/>
      <c r="BN72" s="26"/>
      <c r="BO72" s="27"/>
      <c r="BP72" s="36"/>
      <c r="BQ72" s="26"/>
      <c r="BR72" s="27"/>
      <c r="BS72" s="36"/>
      <c r="BT72" s="26"/>
      <c r="BU72" s="27"/>
      <c r="BV72" s="22"/>
      <c r="BW72" s="19"/>
      <c r="BX72" s="19"/>
      <c r="BY72" s="66"/>
    </row>
    <row r="73" spans="3:79" ht="20.100000000000001" customHeight="1" x14ac:dyDescent="0.25">
      <c r="C73" s="19"/>
      <c r="D73" s="177" t="s">
        <v>133</v>
      </c>
      <c r="E73" s="177" t="s">
        <v>90</v>
      </c>
      <c r="F73" s="176"/>
      <c r="G73" s="131" t="s">
        <v>91</v>
      </c>
      <c r="H73" s="112"/>
      <c r="I73" s="101"/>
      <c r="J73" s="101"/>
      <c r="K73" s="112"/>
      <c r="L73" s="101"/>
      <c r="M73" s="101"/>
      <c r="N73" s="112"/>
      <c r="O73" s="101"/>
      <c r="P73" s="101"/>
      <c r="Q73" s="112"/>
      <c r="R73" s="101"/>
      <c r="S73" s="101"/>
      <c r="T73" s="112"/>
      <c r="U73" s="101"/>
      <c r="V73" s="101"/>
      <c r="W73" s="112"/>
      <c r="X73" s="101"/>
      <c r="Y73" s="101"/>
      <c r="Z73" s="112"/>
      <c r="AA73" s="101"/>
      <c r="AB73" s="101"/>
      <c r="AC73" s="112"/>
      <c r="AD73" s="101"/>
      <c r="AE73" s="101"/>
      <c r="AF73" s="113"/>
      <c r="AG73" s="104">
        <v>0</v>
      </c>
      <c r="AH73" s="104">
        <v>1579.2</v>
      </c>
      <c r="AI73" s="113"/>
      <c r="AJ73" s="104">
        <v>0</v>
      </c>
      <c r="AK73" s="104">
        <v>1579.2</v>
      </c>
      <c r="AL73" s="113"/>
      <c r="AM73" s="104">
        <v>0</v>
      </c>
      <c r="AN73" s="104">
        <v>1579.2</v>
      </c>
      <c r="AO73" s="113"/>
      <c r="AP73" s="104">
        <v>0</v>
      </c>
      <c r="AQ73" s="104">
        <v>1579.2</v>
      </c>
      <c r="AR73" s="113"/>
      <c r="AS73" s="104">
        <v>0</v>
      </c>
      <c r="AT73" s="104">
        <f>AT74+AT75+AT76+AT77</f>
        <v>1530.0639999999999</v>
      </c>
      <c r="AU73" s="113"/>
      <c r="AV73" s="104">
        <v>0</v>
      </c>
      <c r="AW73" s="104">
        <f>AW74+AW75+AW76+AW77</f>
        <v>13.3</v>
      </c>
      <c r="AX73" s="113"/>
      <c r="AY73" s="104">
        <v>0</v>
      </c>
      <c r="AZ73" s="104">
        <f>AZ74+AZ75+AZ76+AZ77</f>
        <v>3.3</v>
      </c>
      <c r="BA73" s="113"/>
      <c r="BB73" s="104">
        <v>0</v>
      </c>
      <c r="BC73" s="104">
        <f>BC74+BC75+BC76+BC77</f>
        <v>1547.2640000000001</v>
      </c>
      <c r="BD73" s="113"/>
      <c r="BE73" s="104">
        <v>0</v>
      </c>
      <c r="BF73" s="104">
        <f>BF74+BF75+BF76+BF77</f>
        <v>1600.8</v>
      </c>
      <c r="BG73" s="57"/>
      <c r="BH73" s="27"/>
      <c r="BI73" s="27"/>
      <c r="BJ73" s="33"/>
      <c r="BK73" s="27"/>
      <c r="BL73" s="27"/>
      <c r="BM73" s="33"/>
      <c r="BN73" s="27"/>
      <c r="BO73" s="27"/>
      <c r="BP73" s="33"/>
      <c r="BQ73" s="27"/>
      <c r="BR73" s="27"/>
      <c r="BS73" s="33"/>
      <c r="BT73" s="27"/>
      <c r="BU73" s="27"/>
      <c r="BV73" s="22"/>
      <c r="BW73" s="19"/>
      <c r="BX73" s="19"/>
      <c r="BY73" s="66"/>
    </row>
    <row r="74" spans="3:79" ht="20.100000000000001" customHeight="1" x14ac:dyDescent="0.25">
      <c r="C74" s="19"/>
      <c r="D74" s="177"/>
      <c r="E74" s="177"/>
      <c r="F74" s="176"/>
      <c r="G74" s="132" t="s">
        <v>92</v>
      </c>
      <c r="H74" s="133"/>
      <c r="I74" s="133"/>
      <c r="J74" s="101"/>
      <c r="K74" s="133"/>
      <c r="L74" s="133"/>
      <c r="M74" s="101"/>
      <c r="N74" s="133"/>
      <c r="O74" s="133"/>
      <c r="P74" s="101"/>
      <c r="Q74" s="133"/>
      <c r="R74" s="133"/>
      <c r="S74" s="101"/>
      <c r="T74" s="133"/>
      <c r="U74" s="133"/>
      <c r="V74" s="101"/>
      <c r="W74" s="133"/>
      <c r="X74" s="133"/>
      <c r="Y74" s="101"/>
      <c r="Z74" s="133"/>
      <c r="AA74" s="133"/>
      <c r="AB74" s="101"/>
      <c r="AC74" s="133"/>
      <c r="AD74" s="133"/>
      <c r="AE74" s="101"/>
      <c r="AF74" s="134"/>
      <c r="AG74" s="135"/>
      <c r="AH74" s="104">
        <v>0</v>
      </c>
      <c r="AI74" s="134"/>
      <c r="AJ74" s="135"/>
      <c r="AK74" s="104">
        <v>0</v>
      </c>
      <c r="AL74" s="134"/>
      <c r="AM74" s="135"/>
      <c r="AN74" s="104">
        <v>0</v>
      </c>
      <c r="AO74" s="134"/>
      <c r="AP74" s="135"/>
      <c r="AQ74" s="104">
        <v>0</v>
      </c>
      <c r="AR74" s="134"/>
      <c r="AS74" s="135"/>
      <c r="AT74" s="104">
        <v>0</v>
      </c>
      <c r="AU74" s="134"/>
      <c r="AV74" s="135"/>
      <c r="AW74" s="104">
        <v>0</v>
      </c>
      <c r="AX74" s="134"/>
      <c r="AY74" s="135"/>
      <c r="AZ74" s="104">
        <v>0</v>
      </c>
      <c r="BA74" s="134"/>
      <c r="BB74" s="135"/>
      <c r="BC74" s="104">
        <v>0</v>
      </c>
      <c r="BD74" s="134"/>
      <c r="BE74" s="135"/>
      <c r="BF74" s="104">
        <v>0</v>
      </c>
      <c r="BG74" s="58"/>
      <c r="BH74" s="49"/>
      <c r="BI74" s="27"/>
      <c r="BJ74" s="49"/>
      <c r="BK74" s="49"/>
      <c r="BL74" s="27"/>
      <c r="BM74" s="49"/>
      <c r="BN74" s="49"/>
      <c r="BO74" s="27"/>
      <c r="BP74" s="49"/>
      <c r="BQ74" s="49"/>
      <c r="BR74" s="27"/>
      <c r="BS74" s="49"/>
      <c r="BT74" s="49"/>
      <c r="BU74" s="27"/>
      <c r="BV74" s="22"/>
      <c r="BW74" s="19"/>
      <c r="BX74" s="19"/>
      <c r="BY74" s="66"/>
    </row>
    <row r="75" spans="3:79" ht="20.100000000000001" customHeight="1" x14ac:dyDescent="0.25">
      <c r="C75" s="19"/>
      <c r="D75" s="177"/>
      <c r="E75" s="177"/>
      <c r="F75" s="176"/>
      <c r="G75" s="132" t="s">
        <v>130</v>
      </c>
      <c r="H75" s="133"/>
      <c r="I75" s="133"/>
      <c r="J75" s="101"/>
      <c r="K75" s="133"/>
      <c r="L75" s="133"/>
      <c r="M75" s="101"/>
      <c r="N75" s="133"/>
      <c r="O75" s="133"/>
      <c r="P75" s="101"/>
      <c r="Q75" s="133"/>
      <c r="R75" s="133"/>
      <c r="S75" s="101"/>
      <c r="T75" s="133"/>
      <c r="U75" s="133"/>
      <c r="V75" s="101"/>
      <c r="W75" s="133"/>
      <c r="X75" s="133"/>
      <c r="Y75" s="101"/>
      <c r="Z75" s="133"/>
      <c r="AA75" s="133"/>
      <c r="AB75" s="101"/>
      <c r="AC75" s="133"/>
      <c r="AD75" s="133"/>
      <c r="AE75" s="101"/>
      <c r="AF75" s="134"/>
      <c r="AG75" s="135"/>
      <c r="AH75" s="104">
        <v>427.7</v>
      </c>
      <c r="AI75" s="134"/>
      <c r="AJ75" s="135"/>
      <c r="AK75" s="104">
        <v>427.7</v>
      </c>
      <c r="AL75" s="134"/>
      <c r="AM75" s="135"/>
      <c r="AN75" s="104">
        <v>427.7</v>
      </c>
      <c r="AO75" s="134"/>
      <c r="AP75" s="135"/>
      <c r="AQ75" s="104">
        <v>427.7</v>
      </c>
      <c r="AR75" s="134"/>
      <c r="AS75" s="135"/>
      <c r="AT75" s="104">
        <f>AT21+AT29+AT47+AT55</f>
        <v>596.5</v>
      </c>
      <c r="AU75" s="134"/>
      <c r="AV75" s="135"/>
      <c r="AW75" s="104">
        <f>AW21+AW29+AW47</f>
        <v>0</v>
      </c>
      <c r="AX75" s="134"/>
      <c r="AY75" s="135"/>
      <c r="AZ75" s="104">
        <f>AZ21+AZ29+AZ47</f>
        <v>0</v>
      </c>
      <c r="BA75" s="134"/>
      <c r="BB75" s="135"/>
      <c r="BC75" s="104">
        <f>BC21+BC29+BC47+BC55</f>
        <v>596.5</v>
      </c>
      <c r="BD75" s="134"/>
      <c r="BE75" s="135"/>
      <c r="BF75" s="104">
        <f>BF21+BF29+BF47</f>
        <v>536.5</v>
      </c>
      <c r="BG75" s="58"/>
      <c r="BH75" s="49"/>
      <c r="BI75" s="27"/>
      <c r="BJ75" s="49"/>
      <c r="BK75" s="49"/>
      <c r="BL75" s="27"/>
      <c r="BM75" s="49"/>
      <c r="BN75" s="49"/>
      <c r="BO75" s="27"/>
      <c r="BP75" s="49"/>
      <c r="BQ75" s="49"/>
      <c r="BR75" s="27"/>
      <c r="BS75" s="49"/>
      <c r="BT75" s="49"/>
      <c r="BU75" s="27"/>
      <c r="BV75" s="22"/>
      <c r="BW75" s="19"/>
      <c r="BX75" s="19"/>
      <c r="BY75" s="66"/>
    </row>
    <row r="76" spans="3:79" ht="20.100000000000001" customHeight="1" x14ac:dyDescent="0.25">
      <c r="C76" s="19"/>
      <c r="D76" s="177"/>
      <c r="E76" s="177"/>
      <c r="F76" s="176"/>
      <c r="G76" s="132" t="s">
        <v>131</v>
      </c>
      <c r="H76" s="133"/>
      <c r="I76" s="133"/>
      <c r="J76" s="101"/>
      <c r="K76" s="133"/>
      <c r="L76" s="133"/>
      <c r="M76" s="101"/>
      <c r="N76" s="133"/>
      <c r="O76" s="133"/>
      <c r="P76" s="101"/>
      <c r="Q76" s="133"/>
      <c r="R76" s="133"/>
      <c r="S76" s="101"/>
      <c r="T76" s="133"/>
      <c r="U76" s="133"/>
      <c r="V76" s="101"/>
      <c r="W76" s="133"/>
      <c r="X76" s="133"/>
      <c r="Y76" s="101"/>
      <c r="Z76" s="133"/>
      <c r="AA76" s="133"/>
      <c r="AB76" s="101"/>
      <c r="AC76" s="133"/>
      <c r="AD76" s="133"/>
      <c r="AE76" s="101"/>
      <c r="AF76" s="134"/>
      <c r="AG76" s="135"/>
      <c r="AH76" s="104">
        <v>1151.5</v>
      </c>
      <c r="AI76" s="134"/>
      <c r="AJ76" s="135"/>
      <c r="AK76" s="104">
        <v>1151.5</v>
      </c>
      <c r="AL76" s="134"/>
      <c r="AM76" s="135"/>
      <c r="AN76" s="104">
        <v>1151.5</v>
      </c>
      <c r="AO76" s="134"/>
      <c r="AP76" s="135"/>
      <c r="AQ76" s="104">
        <v>1151.5</v>
      </c>
      <c r="AR76" s="134"/>
      <c r="AS76" s="135"/>
      <c r="AT76" s="104">
        <f>AT32+AT50+AT58+AT67+AT70+AT63</f>
        <v>933.56399999999996</v>
      </c>
      <c r="AU76" s="134"/>
      <c r="AV76" s="135"/>
      <c r="AW76" s="104">
        <f>AW32+AW50+AW58+AW67+AW70</f>
        <v>13.3</v>
      </c>
      <c r="AX76" s="134"/>
      <c r="AY76" s="135"/>
      <c r="AZ76" s="104">
        <f>AZ32+AZ50+AZ58+AZ67+AZ70</f>
        <v>3.3</v>
      </c>
      <c r="BA76" s="134"/>
      <c r="BB76" s="135"/>
      <c r="BC76" s="104">
        <f>BC32+BC50+BC58+BC67+BC70+BC63</f>
        <v>950.76400000000001</v>
      </c>
      <c r="BD76" s="134"/>
      <c r="BE76" s="135"/>
      <c r="BF76" s="104">
        <f>BF32+BF50+BF58+BF67+BF70</f>
        <v>1064.3</v>
      </c>
      <c r="BG76" s="58"/>
      <c r="BH76" s="49"/>
      <c r="BI76" s="27"/>
      <c r="BJ76" s="49"/>
      <c r="BK76" s="49"/>
      <c r="BL76" s="27"/>
      <c r="BM76" s="49"/>
      <c r="BN76" s="49"/>
      <c r="BO76" s="27"/>
      <c r="BP76" s="49"/>
      <c r="BQ76" s="49"/>
      <c r="BR76" s="27"/>
      <c r="BS76" s="49"/>
      <c r="BT76" s="49"/>
      <c r="BU76" s="27"/>
      <c r="BV76" s="22"/>
      <c r="BW76" s="19"/>
      <c r="BX76" s="19"/>
      <c r="BY76" s="66"/>
    </row>
    <row r="77" spans="3:79" ht="20.100000000000001" customHeight="1" x14ac:dyDescent="0.25">
      <c r="C77" s="19"/>
      <c r="D77" s="177"/>
      <c r="E77" s="177"/>
      <c r="F77" s="176"/>
      <c r="G77" s="132" t="s">
        <v>95</v>
      </c>
      <c r="H77" s="133"/>
      <c r="I77" s="133"/>
      <c r="J77" s="136"/>
      <c r="K77" s="133"/>
      <c r="L77" s="133"/>
      <c r="M77" s="136"/>
      <c r="N77" s="133"/>
      <c r="O77" s="133"/>
      <c r="P77" s="136"/>
      <c r="Q77" s="133"/>
      <c r="R77" s="133"/>
      <c r="S77" s="136"/>
      <c r="T77" s="133"/>
      <c r="U77" s="133"/>
      <c r="V77" s="136"/>
      <c r="W77" s="133"/>
      <c r="X77" s="133"/>
      <c r="Y77" s="136"/>
      <c r="Z77" s="133"/>
      <c r="AA77" s="133"/>
      <c r="AB77" s="136"/>
      <c r="AC77" s="133"/>
      <c r="AD77" s="133"/>
      <c r="AE77" s="136"/>
      <c r="AF77" s="134"/>
      <c r="AG77" s="135"/>
      <c r="AH77" s="137">
        <v>0</v>
      </c>
      <c r="AI77" s="134"/>
      <c r="AJ77" s="135"/>
      <c r="AK77" s="137">
        <v>0</v>
      </c>
      <c r="AL77" s="134"/>
      <c r="AM77" s="135"/>
      <c r="AN77" s="137">
        <v>0</v>
      </c>
      <c r="AO77" s="134"/>
      <c r="AP77" s="135"/>
      <c r="AQ77" s="137">
        <v>0</v>
      </c>
      <c r="AR77" s="134"/>
      <c r="AS77" s="135"/>
      <c r="AT77" s="137">
        <v>0</v>
      </c>
      <c r="AU77" s="134"/>
      <c r="AV77" s="135"/>
      <c r="AW77" s="137">
        <v>0</v>
      </c>
      <c r="AX77" s="134"/>
      <c r="AY77" s="135"/>
      <c r="AZ77" s="137">
        <v>0</v>
      </c>
      <c r="BA77" s="134"/>
      <c r="BB77" s="135"/>
      <c r="BC77" s="137">
        <v>0</v>
      </c>
      <c r="BD77" s="134"/>
      <c r="BE77" s="135"/>
      <c r="BF77" s="137">
        <v>0</v>
      </c>
      <c r="BG77" s="59"/>
      <c r="BH77" s="50"/>
      <c r="BI77" s="51"/>
      <c r="BJ77" s="50"/>
      <c r="BK77" s="50"/>
      <c r="BL77" s="51"/>
      <c r="BM77" s="50"/>
      <c r="BN77" s="50"/>
      <c r="BO77" s="51"/>
      <c r="BP77" s="50"/>
      <c r="BQ77" s="50"/>
      <c r="BR77" s="51"/>
      <c r="BS77" s="50"/>
      <c r="BT77" s="50"/>
      <c r="BU77" s="51"/>
      <c r="BV77" s="22"/>
      <c r="BW77" s="19"/>
      <c r="BX77" s="19"/>
      <c r="BY77" s="66"/>
    </row>
    <row r="78" spans="3:79" s="2" customFormat="1" x14ac:dyDescent="0.25">
      <c r="C78" s="20"/>
      <c r="D78" s="41"/>
      <c r="E78" s="42"/>
      <c r="F78" s="42"/>
      <c r="G78" s="41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20"/>
      <c r="BW78" s="20"/>
      <c r="BX78" s="20"/>
      <c r="BY78" s="67"/>
      <c r="BZ78" s="67"/>
      <c r="CA78" s="67"/>
    </row>
    <row r="79" spans="3:79" s="2" customFormat="1" x14ac:dyDescent="0.25">
      <c r="D79" s="40"/>
      <c r="E79" s="52"/>
      <c r="F79" s="52"/>
      <c r="G79" s="40"/>
      <c r="J79" s="39"/>
      <c r="K79" s="39"/>
      <c r="L79" s="39"/>
      <c r="M79" s="39"/>
      <c r="N79" s="39"/>
      <c r="O79" s="39"/>
      <c r="P79" s="39"/>
      <c r="S79" s="39"/>
      <c r="V79" s="39"/>
      <c r="Y79" s="39"/>
      <c r="AB79" s="39"/>
      <c r="AE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R79" s="39"/>
      <c r="BU79" s="39"/>
      <c r="BX79" s="67"/>
      <c r="BY79" s="67"/>
      <c r="BZ79" s="67"/>
      <c r="CA79" s="67"/>
    </row>
    <row r="80" spans="3:79" s="2" customFormat="1" ht="22.5" customHeight="1" x14ac:dyDescent="0.25">
      <c r="D80" s="40"/>
      <c r="E80" s="147" t="s">
        <v>145</v>
      </c>
      <c r="F80" s="119"/>
      <c r="G80" s="148" t="s">
        <v>146</v>
      </c>
      <c r="H80" s="120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2"/>
      <c r="AU80" s="61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R80" s="39"/>
      <c r="BU80" s="39"/>
      <c r="BX80" s="67"/>
      <c r="BY80" s="67"/>
      <c r="BZ80" s="67"/>
      <c r="CA80" s="67"/>
    </row>
    <row r="81" spans="4:79" s="2" customFormat="1" ht="18.75" x14ac:dyDescent="0.25">
      <c r="D81" s="40"/>
      <c r="E81" s="119" t="s">
        <v>147</v>
      </c>
      <c r="F81" s="119"/>
      <c r="G81" s="119" t="s">
        <v>148</v>
      </c>
      <c r="H81" s="120"/>
      <c r="I81" s="119"/>
      <c r="J81" s="119"/>
      <c r="K81" s="119"/>
      <c r="L81" s="123"/>
      <c r="M81" s="123"/>
      <c r="N81" s="123"/>
      <c r="O81" s="123"/>
      <c r="P81" s="123"/>
      <c r="Q81" s="123"/>
      <c r="R81" s="123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  <c r="AQ81" s="119"/>
      <c r="AR81" s="119"/>
      <c r="AS81" s="119"/>
      <c r="AT81" s="11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R81" s="39"/>
      <c r="BU81" s="39"/>
      <c r="BX81" s="67"/>
      <c r="BY81" s="67"/>
      <c r="BZ81" s="67"/>
      <c r="CA81" s="67"/>
    </row>
    <row r="82" spans="4:79" s="2" customFormat="1" x14ac:dyDescent="0.25">
      <c r="D82" s="40"/>
      <c r="E82" s="52"/>
      <c r="F82" s="52"/>
      <c r="G82" s="40"/>
      <c r="J82" s="39"/>
      <c r="K82" s="39"/>
      <c r="L82" s="39"/>
      <c r="M82" s="39"/>
      <c r="N82" s="39"/>
      <c r="O82" s="39"/>
      <c r="P82" s="39"/>
      <c r="S82" s="39"/>
      <c r="V82" s="39"/>
      <c r="Y82" s="39"/>
      <c r="AB82" s="39"/>
      <c r="AE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R82" s="39"/>
      <c r="BU82" s="39"/>
      <c r="BX82" s="67"/>
      <c r="BY82" s="67"/>
      <c r="BZ82" s="67"/>
      <c r="CA82" s="67"/>
    </row>
    <row r="83" spans="4:79" s="2" customFormat="1" x14ac:dyDescent="0.25">
      <c r="D83" s="40"/>
      <c r="E83" s="52"/>
      <c r="F83" s="52"/>
      <c r="G83" s="40"/>
      <c r="J83" s="39"/>
      <c r="K83" s="39"/>
      <c r="L83" s="39"/>
      <c r="M83" s="39"/>
      <c r="N83" s="39"/>
      <c r="O83" s="39"/>
      <c r="P83" s="39"/>
      <c r="S83" s="39"/>
      <c r="V83" s="39"/>
      <c r="Y83" s="39"/>
      <c r="AB83" s="39"/>
      <c r="AE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R83" s="39"/>
      <c r="BU83" s="39"/>
      <c r="BX83" s="67"/>
      <c r="BY83" s="67"/>
      <c r="BZ83" s="67"/>
      <c r="CA83" s="67"/>
    </row>
    <row r="84" spans="4:79" s="2" customFormat="1" x14ac:dyDescent="0.25">
      <c r="D84" s="40"/>
      <c r="E84" s="52"/>
      <c r="F84" s="52"/>
      <c r="G84" s="40"/>
      <c r="J84" s="39"/>
      <c r="K84" s="39"/>
      <c r="L84" s="39"/>
      <c r="M84" s="39"/>
      <c r="N84" s="39"/>
      <c r="O84" s="39"/>
      <c r="P84" s="39"/>
      <c r="S84" s="39"/>
      <c r="V84" s="39"/>
      <c r="Y84" s="39"/>
      <c r="AB84" s="39"/>
      <c r="AE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R84" s="39"/>
      <c r="BU84" s="39"/>
      <c r="BX84" s="67"/>
      <c r="BY84" s="67"/>
      <c r="BZ84" s="67"/>
      <c r="CA84" s="67"/>
    </row>
    <row r="85" spans="4:79" s="2" customFormat="1" x14ac:dyDescent="0.25">
      <c r="D85" s="40"/>
      <c r="E85" s="52"/>
      <c r="F85" s="52"/>
      <c r="G85" s="40"/>
      <c r="J85" s="39"/>
      <c r="K85" s="39"/>
      <c r="L85" s="39"/>
      <c r="M85" s="39"/>
      <c r="N85" s="39"/>
      <c r="O85" s="39"/>
      <c r="P85" s="39"/>
      <c r="S85" s="39"/>
      <c r="V85" s="39"/>
      <c r="Y85" s="39"/>
      <c r="AB85" s="39"/>
      <c r="AE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R85" s="39"/>
      <c r="BU85" s="39"/>
      <c r="BX85" s="67"/>
      <c r="BY85" s="67"/>
      <c r="BZ85" s="67"/>
      <c r="CA85" s="67"/>
    </row>
    <row r="86" spans="4:79" s="2" customFormat="1" x14ac:dyDescent="0.25">
      <c r="D86" s="40"/>
      <c r="E86" s="52"/>
      <c r="F86" s="52"/>
      <c r="G86" s="40"/>
      <c r="J86" s="39"/>
      <c r="K86" s="39"/>
      <c r="L86" s="39"/>
      <c r="M86" s="39"/>
      <c r="N86" s="39"/>
      <c r="O86" s="39"/>
      <c r="P86" s="39"/>
      <c r="S86" s="39"/>
      <c r="V86" s="39"/>
      <c r="Y86" s="39"/>
      <c r="AB86" s="39"/>
      <c r="AE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R86" s="39"/>
      <c r="BU86" s="39"/>
      <c r="BX86" s="67"/>
      <c r="BY86" s="67"/>
      <c r="BZ86" s="67"/>
      <c r="CA86" s="67"/>
    </row>
    <row r="87" spans="4:79" s="2" customFormat="1" x14ac:dyDescent="0.25">
      <c r="D87" s="40"/>
      <c r="E87" s="52"/>
      <c r="F87" s="52"/>
      <c r="G87" s="40"/>
      <c r="J87" s="39"/>
      <c r="K87" s="39"/>
      <c r="L87" s="39"/>
      <c r="M87" s="39"/>
      <c r="N87" s="39"/>
      <c r="O87" s="39"/>
      <c r="P87" s="39"/>
      <c r="S87" s="39"/>
      <c r="V87" s="39"/>
      <c r="Y87" s="39"/>
      <c r="AB87" s="39"/>
      <c r="AE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R87" s="39"/>
      <c r="BU87" s="39"/>
      <c r="BX87" s="67"/>
      <c r="BY87" s="67"/>
      <c r="BZ87" s="67"/>
      <c r="CA87" s="67"/>
    </row>
    <row r="88" spans="4:79" s="2" customFormat="1" x14ac:dyDescent="0.25">
      <c r="D88" s="40"/>
      <c r="E88" s="52"/>
      <c r="F88" s="52"/>
      <c r="G88" s="40"/>
      <c r="J88" s="39"/>
      <c r="K88" s="39"/>
      <c r="L88" s="39"/>
      <c r="M88" s="39"/>
      <c r="N88" s="39"/>
      <c r="O88" s="39"/>
      <c r="P88" s="39"/>
      <c r="S88" s="39"/>
      <c r="V88" s="39"/>
      <c r="Y88" s="39"/>
      <c r="AB88" s="39"/>
      <c r="AE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R88" s="39"/>
      <c r="BU88" s="39"/>
      <c r="BX88" s="67"/>
      <c r="BY88" s="67"/>
      <c r="BZ88" s="67"/>
      <c r="CA88" s="67"/>
    </row>
    <row r="89" spans="4:79" s="2" customFormat="1" x14ac:dyDescent="0.25">
      <c r="D89" s="40"/>
      <c r="E89" s="52"/>
      <c r="F89" s="52"/>
      <c r="G89" s="40"/>
      <c r="J89" s="39"/>
      <c r="K89" s="39"/>
      <c r="L89" s="39"/>
      <c r="M89" s="39"/>
      <c r="N89" s="39"/>
      <c r="O89" s="39"/>
      <c r="P89" s="39"/>
      <c r="S89" s="39"/>
      <c r="V89" s="39"/>
      <c r="Y89" s="39"/>
      <c r="AB89" s="39"/>
      <c r="AE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R89" s="39"/>
      <c r="BU89" s="39"/>
      <c r="BX89" s="67"/>
      <c r="BY89" s="67"/>
      <c r="BZ89" s="67"/>
      <c r="CA89" s="67"/>
    </row>
    <row r="90" spans="4:79" s="2" customFormat="1" x14ac:dyDescent="0.25">
      <c r="D90" s="40"/>
      <c r="E90" s="52"/>
      <c r="F90" s="52"/>
      <c r="G90" s="40"/>
      <c r="J90" s="39"/>
      <c r="K90" s="39"/>
      <c r="L90" s="39"/>
      <c r="M90" s="39"/>
      <c r="N90" s="39"/>
      <c r="O90" s="39"/>
      <c r="P90" s="39"/>
      <c r="S90" s="39"/>
      <c r="V90" s="39"/>
      <c r="Y90" s="39"/>
      <c r="AB90" s="39"/>
      <c r="AE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R90" s="39"/>
      <c r="BU90" s="39"/>
      <c r="BX90" s="67"/>
      <c r="BY90" s="67"/>
      <c r="BZ90" s="67"/>
      <c r="CA90" s="67"/>
    </row>
    <row r="91" spans="4:79" s="2" customFormat="1" x14ac:dyDescent="0.25">
      <c r="D91" s="40"/>
      <c r="E91" s="52"/>
      <c r="F91" s="52"/>
      <c r="G91" s="40"/>
      <c r="J91" s="39"/>
      <c r="K91" s="39"/>
      <c r="L91" s="39"/>
      <c r="M91" s="39"/>
      <c r="N91" s="39"/>
      <c r="O91" s="39"/>
      <c r="P91" s="39"/>
      <c r="S91" s="39"/>
      <c r="V91" s="39"/>
      <c r="Y91" s="39"/>
      <c r="AB91" s="39"/>
      <c r="AE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R91" s="39"/>
      <c r="BU91" s="39"/>
      <c r="BX91" s="67"/>
      <c r="BY91" s="67"/>
      <c r="BZ91" s="67"/>
      <c r="CA91" s="67"/>
    </row>
    <row r="92" spans="4:79" s="2" customFormat="1" x14ac:dyDescent="0.25">
      <c r="D92" s="40"/>
      <c r="E92" s="52"/>
      <c r="F92" s="52"/>
      <c r="G92" s="40"/>
      <c r="J92" s="39"/>
      <c r="K92" s="39"/>
      <c r="L92" s="39"/>
      <c r="M92" s="39"/>
      <c r="N92" s="39"/>
      <c r="O92" s="39"/>
      <c r="P92" s="39"/>
      <c r="S92" s="39"/>
      <c r="V92" s="39"/>
      <c r="Y92" s="39"/>
      <c r="AB92" s="39"/>
      <c r="AE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R92" s="39"/>
      <c r="BU92" s="39"/>
      <c r="BX92" s="67"/>
      <c r="BY92" s="67"/>
      <c r="BZ92" s="67"/>
      <c r="CA92" s="67"/>
    </row>
    <row r="93" spans="4:79" s="2" customFormat="1" x14ac:dyDescent="0.25">
      <c r="D93" s="40"/>
      <c r="E93" s="52"/>
      <c r="F93" s="52"/>
      <c r="G93" s="40"/>
      <c r="J93" s="39"/>
      <c r="K93" s="39"/>
      <c r="L93" s="39"/>
      <c r="M93" s="39"/>
      <c r="N93" s="39"/>
      <c r="O93" s="39"/>
      <c r="P93" s="39"/>
      <c r="S93" s="39"/>
      <c r="V93" s="39"/>
      <c r="Y93" s="39"/>
      <c r="AB93" s="39"/>
      <c r="AE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R93" s="39"/>
      <c r="BU93" s="39"/>
      <c r="BX93" s="67"/>
      <c r="BY93" s="67"/>
      <c r="BZ93" s="67"/>
      <c r="CA93" s="67"/>
    </row>
    <row r="94" spans="4:79" s="2" customFormat="1" x14ac:dyDescent="0.25">
      <c r="D94" s="40"/>
      <c r="E94" s="52"/>
      <c r="F94" s="52"/>
      <c r="G94" s="40"/>
      <c r="J94" s="39"/>
      <c r="K94" s="39"/>
      <c r="L94" s="39"/>
      <c r="M94" s="39"/>
      <c r="N94" s="39"/>
      <c r="O94" s="39"/>
      <c r="P94" s="39"/>
      <c r="S94" s="39"/>
      <c r="V94" s="39"/>
      <c r="Y94" s="39"/>
      <c r="AB94" s="39"/>
      <c r="AE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R94" s="39"/>
      <c r="BU94" s="39"/>
      <c r="BX94" s="67"/>
      <c r="BY94" s="67"/>
      <c r="BZ94" s="67"/>
      <c r="CA94" s="67"/>
    </row>
    <row r="95" spans="4:79" s="2" customFormat="1" x14ac:dyDescent="0.25">
      <c r="D95" s="40"/>
      <c r="E95" s="52"/>
      <c r="F95" s="52"/>
      <c r="G95" s="40"/>
      <c r="J95" s="39"/>
      <c r="K95" s="39"/>
      <c r="L95" s="39"/>
      <c r="M95" s="39"/>
      <c r="N95" s="39"/>
      <c r="O95" s="39"/>
      <c r="P95" s="39"/>
      <c r="S95" s="39"/>
      <c r="V95" s="39"/>
      <c r="Y95" s="39"/>
      <c r="AB95" s="39"/>
      <c r="AE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R95" s="39"/>
      <c r="BU95" s="39"/>
      <c r="BX95" s="67"/>
      <c r="BY95" s="67"/>
      <c r="BZ95" s="67"/>
      <c r="CA95" s="67"/>
    </row>
    <row r="96" spans="4:79" s="2" customFormat="1" x14ac:dyDescent="0.25">
      <c r="D96" s="40"/>
      <c r="E96" s="52"/>
      <c r="F96" s="52"/>
      <c r="G96" s="40"/>
      <c r="J96" s="39"/>
      <c r="K96" s="39"/>
      <c r="L96" s="39"/>
      <c r="M96" s="39"/>
      <c r="N96" s="39"/>
      <c r="O96" s="39"/>
      <c r="P96" s="39"/>
      <c r="S96" s="39"/>
      <c r="V96" s="39"/>
      <c r="Y96" s="39"/>
      <c r="AB96" s="39"/>
      <c r="AE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R96" s="39"/>
      <c r="BU96" s="39"/>
      <c r="BX96" s="67"/>
      <c r="BY96" s="67"/>
      <c r="BZ96" s="67"/>
      <c r="CA96" s="67"/>
    </row>
    <row r="97" spans="4:79" s="2" customFormat="1" x14ac:dyDescent="0.25">
      <c r="D97" s="40"/>
      <c r="E97" s="52"/>
      <c r="F97" s="52"/>
      <c r="G97" s="40"/>
      <c r="J97" s="39"/>
      <c r="K97" s="39"/>
      <c r="L97" s="39"/>
      <c r="M97" s="39"/>
      <c r="N97" s="39"/>
      <c r="O97" s="39"/>
      <c r="P97" s="39"/>
      <c r="S97" s="39"/>
      <c r="V97" s="39"/>
      <c r="Y97" s="39"/>
      <c r="AB97" s="39"/>
      <c r="AE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R97" s="39"/>
      <c r="BU97" s="39"/>
      <c r="BX97" s="67"/>
      <c r="BY97" s="67"/>
      <c r="BZ97" s="67"/>
      <c r="CA97" s="67"/>
    </row>
    <row r="98" spans="4:79" s="2" customFormat="1" x14ac:dyDescent="0.25">
      <c r="D98" s="40"/>
      <c r="E98" s="52"/>
      <c r="F98" s="52"/>
      <c r="G98" s="40"/>
      <c r="J98" s="39"/>
      <c r="K98" s="39"/>
      <c r="L98" s="39"/>
      <c r="M98" s="39"/>
      <c r="N98" s="39"/>
      <c r="O98" s="39"/>
      <c r="P98" s="39"/>
      <c r="S98" s="39"/>
      <c r="V98" s="39"/>
      <c r="Y98" s="39"/>
      <c r="AB98" s="39"/>
      <c r="AE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R98" s="39"/>
      <c r="BU98" s="39"/>
      <c r="BX98" s="67"/>
      <c r="BY98" s="67"/>
      <c r="BZ98" s="67"/>
      <c r="CA98" s="67"/>
    </row>
    <row r="99" spans="4:79" s="2" customFormat="1" x14ac:dyDescent="0.25">
      <c r="D99" s="40"/>
      <c r="E99" s="52"/>
      <c r="F99" s="52"/>
      <c r="G99" s="40"/>
      <c r="J99" s="39"/>
      <c r="K99" s="39"/>
      <c r="L99" s="39"/>
      <c r="M99" s="39"/>
      <c r="N99" s="39"/>
      <c r="O99" s="39"/>
      <c r="P99" s="39"/>
      <c r="S99" s="39"/>
      <c r="V99" s="39"/>
      <c r="Y99" s="39"/>
      <c r="AB99" s="39"/>
      <c r="AE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R99" s="39"/>
      <c r="BU99" s="39"/>
      <c r="BX99" s="67"/>
      <c r="BY99" s="67"/>
      <c r="BZ99" s="67"/>
      <c r="CA99" s="67"/>
    </row>
    <row r="100" spans="4:79" s="2" customFormat="1" x14ac:dyDescent="0.25">
      <c r="D100" s="40"/>
      <c r="E100" s="52"/>
      <c r="F100" s="52"/>
      <c r="G100" s="40"/>
      <c r="J100" s="39"/>
      <c r="K100" s="39"/>
      <c r="L100" s="39"/>
      <c r="M100" s="39"/>
      <c r="N100" s="39"/>
      <c r="O100" s="39"/>
      <c r="P100" s="39"/>
      <c r="S100" s="39"/>
      <c r="V100" s="39"/>
      <c r="Y100" s="39"/>
      <c r="AB100" s="39"/>
      <c r="AE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R100" s="39"/>
      <c r="BU100" s="39"/>
      <c r="BX100" s="67"/>
      <c r="BY100" s="67"/>
      <c r="BZ100" s="67"/>
      <c r="CA100" s="67"/>
    </row>
    <row r="101" spans="4:79" s="2" customFormat="1" x14ac:dyDescent="0.25">
      <c r="D101" s="40"/>
      <c r="E101" s="52"/>
      <c r="F101" s="52"/>
      <c r="G101" s="40"/>
      <c r="J101" s="39"/>
      <c r="K101" s="39"/>
      <c r="L101" s="39"/>
      <c r="M101" s="39"/>
      <c r="N101" s="39"/>
      <c r="O101" s="39"/>
      <c r="P101" s="39"/>
      <c r="S101" s="39"/>
      <c r="V101" s="39"/>
      <c r="Y101" s="39"/>
      <c r="AB101" s="39"/>
      <c r="AE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R101" s="39"/>
      <c r="BU101" s="39"/>
      <c r="BX101" s="67"/>
      <c r="BY101" s="67"/>
      <c r="BZ101" s="67"/>
      <c r="CA101" s="67"/>
    </row>
    <row r="102" spans="4:79" s="2" customFormat="1" x14ac:dyDescent="0.25">
      <c r="D102" s="40"/>
      <c r="E102" s="52"/>
      <c r="F102" s="52"/>
      <c r="G102" s="40"/>
      <c r="J102" s="39"/>
      <c r="K102" s="39"/>
      <c r="L102" s="39"/>
      <c r="M102" s="39"/>
      <c r="N102" s="39"/>
      <c r="O102" s="39"/>
      <c r="P102" s="39"/>
      <c r="S102" s="39"/>
      <c r="V102" s="39"/>
      <c r="Y102" s="39"/>
      <c r="AB102" s="39"/>
      <c r="AE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R102" s="39"/>
      <c r="BU102" s="39"/>
      <c r="BX102" s="67"/>
      <c r="BY102" s="67"/>
      <c r="BZ102" s="67"/>
      <c r="CA102" s="67"/>
    </row>
    <row r="103" spans="4:79" s="2" customFormat="1" x14ac:dyDescent="0.25">
      <c r="D103" s="40"/>
      <c r="E103" s="52"/>
      <c r="F103" s="52"/>
      <c r="G103" s="40"/>
      <c r="J103" s="39"/>
      <c r="K103" s="39"/>
      <c r="L103" s="39"/>
      <c r="M103" s="39"/>
      <c r="N103" s="39"/>
      <c r="O103" s="39"/>
      <c r="P103" s="39"/>
      <c r="S103" s="39"/>
      <c r="V103" s="39"/>
      <c r="Y103" s="39"/>
      <c r="AB103" s="39"/>
      <c r="AE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R103" s="39"/>
      <c r="BU103" s="39"/>
      <c r="BX103" s="67"/>
      <c r="BY103" s="67"/>
      <c r="BZ103" s="67"/>
      <c r="CA103" s="67"/>
    </row>
    <row r="104" spans="4:79" s="2" customFormat="1" x14ac:dyDescent="0.25">
      <c r="D104" s="40"/>
      <c r="E104" s="52"/>
      <c r="F104" s="52"/>
      <c r="G104" s="40"/>
      <c r="J104" s="39"/>
      <c r="K104" s="39"/>
      <c r="L104" s="39"/>
      <c r="M104" s="39"/>
      <c r="N104" s="39"/>
      <c r="O104" s="39"/>
      <c r="P104" s="39"/>
      <c r="S104" s="39"/>
      <c r="V104" s="39"/>
      <c r="Y104" s="39"/>
      <c r="AB104" s="39"/>
      <c r="AE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R104" s="39"/>
      <c r="BU104" s="39"/>
      <c r="BX104" s="67"/>
      <c r="BY104" s="67"/>
      <c r="BZ104" s="67"/>
      <c r="CA104" s="67"/>
    </row>
    <row r="105" spans="4:79" s="2" customFormat="1" x14ac:dyDescent="0.25">
      <c r="D105" s="40"/>
      <c r="E105" s="52"/>
      <c r="F105" s="52"/>
      <c r="G105" s="40"/>
      <c r="J105" s="39"/>
      <c r="K105" s="39"/>
      <c r="L105" s="39"/>
      <c r="M105" s="39"/>
      <c r="N105" s="39"/>
      <c r="O105" s="39"/>
      <c r="P105" s="39"/>
      <c r="S105" s="39"/>
      <c r="V105" s="39"/>
      <c r="Y105" s="39"/>
      <c r="AB105" s="39"/>
      <c r="AE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R105" s="39"/>
      <c r="BU105" s="39"/>
      <c r="BX105" s="67"/>
      <c r="BY105" s="67"/>
      <c r="BZ105" s="67"/>
      <c r="CA105" s="67"/>
    </row>
    <row r="106" spans="4:79" s="2" customFormat="1" x14ac:dyDescent="0.25">
      <c r="D106" s="40"/>
      <c r="E106" s="52"/>
      <c r="F106" s="52"/>
      <c r="G106" s="40"/>
      <c r="J106" s="39"/>
      <c r="K106" s="39"/>
      <c r="L106" s="39"/>
      <c r="M106" s="39"/>
      <c r="N106" s="39"/>
      <c r="O106" s="39"/>
      <c r="P106" s="39"/>
      <c r="S106" s="39"/>
      <c r="V106" s="39"/>
      <c r="Y106" s="39"/>
      <c r="AB106" s="39"/>
      <c r="AE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R106" s="39"/>
      <c r="BU106" s="39"/>
      <c r="BX106" s="67"/>
      <c r="BY106" s="67"/>
      <c r="BZ106" s="67"/>
      <c r="CA106" s="67"/>
    </row>
    <row r="107" spans="4:79" s="2" customFormat="1" x14ac:dyDescent="0.25">
      <c r="D107" s="40"/>
      <c r="E107" s="52"/>
      <c r="F107" s="52"/>
      <c r="G107" s="40"/>
      <c r="J107" s="39"/>
      <c r="K107" s="39"/>
      <c r="L107" s="39"/>
      <c r="M107" s="39"/>
      <c r="N107" s="39"/>
      <c r="O107" s="39"/>
      <c r="P107" s="39"/>
      <c r="S107" s="39"/>
      <c r="V107" s="39"/>
      <c r="Y107" s="39"/>
      <c r="AB107" s="39"/>
      <c r="AE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R107" s="39"/>
      <c r="BU107" s="39"/>
      <c r="BX107" s="67"/>
      <c r="BY107" s="67"/>
      <c r="BZ107" s="67"/>
      <c r="CA107" s="67"/>
    </row>
    <row r="108" spans="4:79" s="2" customFormat="1" x14ac:dyDescent="0.25">
      <c r="D108" s="40"/>
      <c r="E108" s="52"/>
      <c r="F108" s="52"/>
      <c r="G108" s="40"/>
      <c r="J108" s="39"/>
      <c r="K108" s="39"/>
      <c r="L108" s="39"/>
      <c r="M108" s="39"/>
      <c r="N108" s="39"/>
      <c r="O108" s="39"/>
      <c r="P108" s="39"/>
      <c r="S108" s="39"/>
      <c r="V108" s="39"/>
      <c r="Y108" s="39"/>
      <c r="AB108" s="39"/>
      <c r="AE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R108" s="39"/>
      <c r="BU108" s="39"/>
      <c r="BX108" s="67"/>
      <c r="BY108" s="67"/>
      <c r="BZ108" s="67"/>
      <c r="CA108" s="67"/>
    </row>
    <row r="109" spans="4:79" s="2" customFormat="1" x14ac:dyDescent="0.25">
      <c r="D109" s="40"/>
      <c r="E109" s="52"/>
      <c r="F109" s="52"/>
      <c r="G109" s="40"/>
      <c r="J109" s="39"/>
      <c r="K109" s="39"/>
      <c r="L109" s="39"/>
      <c r="M109" s="39"/>
      <c r="N109" s="39"/>
      <c r="O109" s="39"/>
      <c r="P109" s="39"/>
      <c r="S109" s="39"/>
      <c r="V109" s="39"/>
      <c r="Y109" s="39"/>
      <c r="AB109" s="39"/>
      <c r="AE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R109" s="39"/>
      <c r="BU109" s="39"/>
      <c r="BX109" s="67"/>
      <c r="BY109" s="67"/>
      <c r="BZ109" s="67"/>
      <c r="CA109" s="67"/>
    </row>
    <row r="110" spans="4:79" s="2" customFormat="1" x14ac:dyDescent="0.25">
      <c r="D110" s="40"/>
      <c r="E110" s="52"/>
      <c r="F110" s="52"/>
      <c r="G110" s="40"/>
      <c r="J110" s="39"/>
      <c r="K110" s="39"/>
      <c r="L110" s="39"/>
      <c r="M110" s="39"/>
      <c r="N110" s="39"/>
      <c r="O110" s="39"/>
      <c r="P110" s="39"/>
      <c r="S110" s="39"/>
      <c r="V110" s="39"/>
      <c r="Y110" s="39"/>
      <c r="AB110" s="39"/>
      <c r="AE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R110" s="39"/>
      <c r="BU110" s="39"/>
      <c r="BX110" s="67"/>
      <c r="BY110" s="67"/>
      <c r="BZ110" s="67"/>
      <c r="CA110" s="67"/>
    </row>
    <row r="111" spans="4:79" s="2" customFormat="1" x14ac:dyDescent="0.25">
      <c r="D111" s="40"/>
      <c r="E111" s="52"/>
      <c r="F111" s="52"/>
      <c r="G111" s="40"/>
      <c r="J111" s="39"/>
      <c r="K111" s="39"/>
      <c r="L111" s="39"/>
      <c r="M111" s="39"/>
      <c r="N111" s="39"/>
      <c r="O111" s="39"/>
      <c r="P111" s="39"/>
      <c r="S111" s="39"/>
      <c r="V111" s="39"/>
      <c r="Y111" s="39"/>
      <c r="AB111" s="39"/>
      <c r="AE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R111" s="39"/>
      <c r="BU111" s="39"/>
      <c r="BX111" s="67"/>
      <c r="BY111" s="67"/>
      <c r="BZ111" s="67"/>
      <c r="CA111" s="67"/>
    </row>
    <row r="112" spans="4:79" s="2" customFormat="1" x14ac:dyDescent="0.25">
      <c r="D112" s="40"/>
      <c r="E112" s="52"/>
      <c r="F112" s="52"/>
      <c r="G112" s="40"/>
      <c r="J112" s="39"/>
      <c r="K112" s="39"/>
      <c r="L112" s="39"/>
      <c r="M112" s="39"/>
      <c r="N112" s="39"/>
      <c r="O112" s="39"/>
      <c r="P112" s="39"/>
      <c r="S112" s="39"/>
      <c r="V112" s="39"/>
      <c r="Y112" s="39"/>
      <c r="AB112" s="39"/>
      <c r="AE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R112" s="39"/>
      <c r="BU112" s="39"/>
      <c r="BX112" s="67"/>
      <c r="BY112" s="67"/>
      <c r="BZ112" s="67"/>
      <c r="CA112" s="67"/>
    </row>
    <row r="113" spans="4:79" s="2" customFormat="1" x14ac:dyDescent="0.25">
      <c r="D113" s="40"/>
      <c r="E113" s="52"/>
      <c r="F113" s="52"/>
      <c r="G113" s="40"/>
      <c r="J113" s="39"/>
      <c r="K113" s="39"/>
      <c r="L113" s="39"/>
      <c r="M113" s="39"/>
      <c r="N113" s="39"/>
      <c r="O113" s="39"/>
      <c r="P113" s="39"/>
      <c r="S113" s="39"/>
      <c r="V113" s="39"/>
      <c r="Y113" s="39"/>
      <c r="AB113" s="39"/>
      <c r="AE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R113" s="39"/>
      <c r="BU113" s="39"/>
      <c r="BX113" s="67"/>
      <c r="BY113" s="67"/>
      <c r="BZ113" s="67"/>
      <c r="CA113" s="67"/>
    </row>
    <row r="114" spans="4:79" s="2" customFormat="1" x14ac:dyDescent="0.25">
      <c r="D114" s="40"/>
      <c r="E114" s="52"/>
      <c r="F114" s="52"/>
      <c r="G114" s="40"/>
      <c r="J114" s="39"/>
      <c r="K114" s="39"/>
      <c r="L114" s="39"/>
      <c r="M114" s="39"/>
      <c r="N114" s="39"/>
      <c r="O114" s="39"/>
      <c r="P114" s="39"/>
      <c r="S114" s="39"/>
      <c r="V114" s="39"/>
      <c r="Y114" s="39"/>
      <c r="AB114" s="39"/>
      <c r="AE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R114" s="39"/>
      <c r="BU114" s="39"/>
      <c r="BX114" s="67"/>
      <c r="BY114" s="67"/>
      <c r="BZ114" s="67"/>
      <c r="CA114" s="67"/>
    </row>
    <row r="115" spans="4:79" s="2" customFormat="1" x14ac:dyDescent="0.25">
      <c r="D115" s="40"/>
      <c r="E115" s="52"/>
      <c r="F115" s="52"/>
      <c r="G115" s="40"/>
      <c r="J115" s="39"/>
      <c r="K115" s="39"/>
      <c r="L115" s="39"/>
      <c r="M115" s="39"/>
      <c r="N115" s="39"/>
      <c r="O115" s="39"/>
      <c r="P115" s="39"/>
      <c r="S115" s="39"/>
      <c r="V115" s="39"/>
      <c r="Y115" s="39"/>
      <c r="AB115" s="39"/>
      <c r="AE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R115" s="39"/>
      <c r="BU115" s="39"/>
      <c r="BX115" s="67"/>
      <c r="BY115" s="67"/>
      <c r="BZ115" s="67"/>
      <c r="CA115" s="67"/>
    </row>
    <row r="116" spans="4:79" s="2" customFormat="1" x14ac:dyDescent="0.25">
      <c r="D116" s="40"/>
      <c r="E116" s="52"/>
      <c r="F116" s="52"/>
      <c r="G116" s="40"/>
      <c r="J116" s="39"/>
      <c r="K116" s="39"/>
      <c r="L116" s="39"/>
      <c r="M116" s="39"/>
      <c r="N116" s="39"/>
      <c r="O116" s="39"/>
      <c r="P116" s="39"/>
      <c r="S116" s="39"/>
      <c r="V116" s="39"/>
      <c r="Y116" s="39"/>
      <c r="AB116" s="39"/>
      <c r="AE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R116" s="39"/>
      <c r="BU116" s="39"/>
      <c r="BX116" s="67"/>
      <c r="BY116" s="67"/>
      <c r="BZ116" s="67"/>
      <c r="CA116" s="67"/>
    </row>
    <row r="117" spans="4:79" s="2" customFormat="1" x14ac:dyDescent="0.25">
      <c r="D117" s="40"/>
      <c r="E117" s="52"/>
      <c r="F117" s="52"/>
      <c r="G117" s="40"/>
      <c r="J117" s="39"/>
      <c r="K117" s="39"/>
      <c r="L117" s="39"/>
      <c r="M117" s="39"/>
      <c r="N117" s="39"/>
      <c r="O117" s="39"/>
      <c r="P117" s="39"/>
      <c r="S117" s="39"/>
      <c r="V117" s="39"/>
      <c r="Y117" s="39"/>
      <c r="AB117" s="39"/>
      <c r="AE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R117" s="39"/>
      <c r="BU117" s="39"/>
      <c r="BX117" s="67"/>
      <c r="BY117" s="67"/>
      <c r="BZ117" s="67"/>
      <c r="CA117" s="67"/>
    </row>
    <row r="118" spans="4:79" s="2" customFormat="1" x14ac:dyDescent="0.25">
      <c r="D118" s="40"/>
      <c r="E118" s="52"/>
      <c r="F118" s="52"/>
      <c r="G118" s="40"/>
      <c r="J118" s="39"/>
      <c r="K118" s="39"/>
      <c r="L118" s="39"/>
      <c r="M118" s="39"/>
      <c r="N118" s="39"/>
      <c r="O118" s="39"/>
      <c r="P118" s="39"/>
      <c r="S118" s="39"/>
      <c r="V118" s="39"/>
      <c r="Y118" s="39"/>
      <c r="AB118" s="39"/>
      <c r="AE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R118" s="39"/>
      <c r="BU118" s="39"/>
      <c r="BX118" s="67"/>
      <c r="BY118" s="67"/>
      <c r="BZ118" s="67"/>
      <c r="CA118" s="67"/>
    </row>
    <row r="119" spans="4:79" s="2" customFormat="1" x14ac:dyDescent="0.25">
      <c r="D119" s="40"/>
      <c r="E119" s="52"/>
      <c r="F119" s="52"/>
      <c r="G119" s="40"/>
      <c r="J119" s="39"/>
      <c r="K119" s="39"/>
      <c r="L119" s="39"/>
      <c r="M119" s="39"/>
      <c r="N119" s="39"/>
      <c r="O119" s="39"/>
      <c r="P119" s="39"/>
      <c r="S119" s="39"/>
      <c r="V119" s="39"/>
      <c r="Y119" s="39"/>
      <c r="AB119" s="39"/>
      <c r="AE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R119" s="39"/>
      <c r="BU119" s="39"/>
      <c r="BX119" s="67"/>
      <c r="BY119" s="67"/>
      <c r="BZ119" s="67"/>
      <c r="CA119" s="67"/>
    </row>
    <row r="120" spans="4:79" s="2" customFormat="1" x14ac:dyDescent="0.25">
      <c r="D120" s="40"/>
      <c r="E120" s="52"/>
      <c r="F120" s="52"/>
      <c r="G120" s="40"/>
      <c r="J120" s="39"/>
      <c r="K120" s="39"/>
      <c r="L120" s="39"/>
      <c r="M120" s="39"/>
      <c r="N120" s="39"/>
      <c r="O120" s="39"/>
      <c r="P120" s="39"/>
      <c r="S120" s="39"/>
      <c r="V120" s="39"/>
      <c r="Y120" s="39"/>
      <c r="AB120" s="39"/>
      <c r="AE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R120" s="39"/>
      <c r="BU120" s="39"/>
      <c r="BX120" s="67"/>
      <c r="BY120" s="67"/>
      <c r="BZ120" s="67"/>
      <c r="CA120" s="67"/>
    </row>
    <row r="121" spans="4:79" s="2" customFormat="1" x14ac:dyDescent="0.25">
      <c r="D121" s="40"/>
      <c r="E121" s="52"/>
      <c r="F121" s="52"/>
      <c r="G121" s="40"/>
      <c r="J121" s="39"/>
      <c r="K121" s="39"/>
      <c r="L121" s="39"/>
      <c r="M121" s="39"/>
      <c r="N121" s="39"/>
      <c r="O121" s="39"/>
      <c r="P121" s="39"/>
      <c r="S121" s="39"/>
      <c r="V121" s="39"/>
      <c r="Y121" s="39"/>
      <c r="AB121" s="39"/>
      <c r="AE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R121" s="39"/>
      <c r="BU121" s="39"/>
      <c r="BX121" s="67"/>
      <c r="BY121" s="67"/>
      <c r="BZ121" s="67"/>
      <c r="CA121" s="67"/>
    </row>
    <row r="122" spans="4:79" s="2" customFormat="1" x14ac:dyDescent="0.25">
      <c r="D122" s="40"/>
      <c r="E122" s="52"/>
      <c r="F122" s="52"/>
      <c r="G122" s="40"/>
      <c r="J122" s="39"/>
      <c r="K122" s="39"/>
      <c r="L122" s="39"/>
      <c r="M122" s="39"/>
      <c r="N122" s="39"/>
      <c r="O122" s="39"/>
      <c r="P122" s="39"/>
      <c r="S122" s="39"/>
      <c r="V122" s="39"/>
      <c r="Y122" s="39"/>
      <c r="AB122" s="39"/>
      <c r="AE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R122" s="39"/>
      <c r="BU122" s="39"/>
      <c r="BX122" s="67"/>
      <c r="BY122" s="67"/>
      <c r="BZ122" s="67"/>
      <c r="CA122" s="67"/>
    </row>
    <row r="123" spans="4:79" s="2" customFormat="1" x14ac:dyDescent="0.25">
      <c r="D123" s="40"/>
      <c r="E123" s="52"/>
      <c r="F123" s="52"/>
      <c r="G123" s="40"/>
      <c r="J123" s="39"/>
      <c r="K123" s="39"/>
      <c r="L123" s="39"/>
      <c r="M123" s="39"/>
      <c r="N123" s="39"/>
      <c r="O123" s="39"/>
      <c r="P123" s="39"/>
      <c r="S123" s="39"/>
      <c r="V123" s="39"/>
      <c r="Y123" s="39"/>
      <c r="AB123" s="39"/>
      <c r="AE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R123" s="39"/>
      <c r="BU123" s="39"/>
      <c r="BX123" s="67"/>
      <c r="BY123" s="67"/>
      <c r="BZ123" s="67"/>
      <c r="CA123" s="67"/>
    </row>
    <row r="124" spans="4:79" s="2" customFormat="1" x14ac:dyDescent="0.25">
      <c r="D124" s="40"/>
      <c r="E124" s="52"/>
      <c r="F124" s="52"/>
      <c r="G124" s="40"/>
      <c r="J124" s="39"/>
      <c r="K124" s="39"/>
      <c r="L124" s="39"/>
      <c r="M124" s="39"/>
      <c r="N124" s="39"/>
      <c r="O124" s="39"/>
      <c r="P124" s="39"/>
      <c r="S124" s="39"/>
      <c r="V124" s="39"/>
      <c r="Y124" s="39"/>
      <c r="AB124" s="39"/>
      <c r="AE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R124" s="39"/>
      <c r="BU124" s="39"/>
      <c r="BX124" s="67"/>
      <c r="BY124" s="67"/>
      <c r="BZ124" s="67"/>
      <c r="CA124" s="67"/>
    </row>
    <row r="125" spans="4:79" s="2" customFormat="1" x14ac:dyDescent="0.25">
      <c r="D125" s="40"/>
      <c r="E125" s="52"/>
      <c r="F125" s="52"/>
      <c r="G125" s="40"/>
      <c r="J125" s="39"/>
      <c r="K125" s="39"/>
      <c r="L125" s="39"/>
      <c r="M125" s="39"/>
      <c r="N125" s="39"/>
      <c r="O125" s="39"/>
      <c r="P125" s="39"/>
      <c r="S125" s="39"/>
      <c r="V125" s="39"/>
      <c r="Y125" s="39"/>
      <c r="AB125" s="39"/>
      <c r="AE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R125" s="39"/>
      <c r="BU125" s="39"/>
      <c r="BX125" s="67"/>
      <c r="BY125" s="67"/>
      <c r="BZ125" s="67"/>
      <c r="CA125" s="67"/>
    </row>
    <row r="126" spans="4:79" s="2" customFormat="1" x14ac:dyDescent="0.25">
      <c r="D126" s="40"/>
      <c r="E126" s="52"/>
      <c r="F126" s="52"/>
      <c r="G126" s="40"/>
      <c r="J126" s="39"/>
      <c r="K126" s="39"/>
      <c r="L126" s="39"/>
      <c r="M126" s="39"/>
      <c r="N126" s="39"/>
      <c r="O126" s="39"/>
      <c r="P126" s="39"/>
      <c r="S126" s="39"/>
      <c r="V126" s="39"/>
      <c r="Y126" s="39"/>
      <c r="AB126" s="39"/>
      <c r="AE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R126" s="39"/>
      <c r="BU126" s="39"/>
      <c r="BX126" s="67"/>
      <c r="BY126" s="67"/>
      <c r="BZ126" s="67"/>
      <c r="CA126" s="67"/>
    </row>
    <row r="127" spans="4:79" s="2" customFormat="1" x14ac:dyDescent="0.25">
      <c r="D127" s="40"/>
      <c r="E127" s="52"/>
      <c r="F127" s="52"/>
      <c r="G127" s="40"/>
      <c r="J127" s="39"/>
      <c r="K127" s="39"/>
      <c r="L127" s="39"/>
      <c r="M127" s="39"/>
      <c r="N127" s="39"/>
      <c r="O127" s="39"/>
      <c r="P127" s="39"/>
      <c r="S127" s="39"/>
      <c r="V127" s="39"/>
      <c r="Y127" s="39"/>
      <c r="AB127" s="39"/>
      <c r="AE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R127" s="39"/>
      <c r="BU127" s="39"/>
      <c r="BX127" s="67"/>
      <c r="BY127" s="67"/>
      <c r="BZ127" s="67"/>
      <c r="CA127" s="67"/>
    </row>
    <row r="128" spans="4:79" s="2" customFormat="1" x14ac:dyDescent="0.25">
      <c r="D128" s="40"/>
      <c r="E128" s="52"/>
      <c r="F128" s="52"/>
      <c r="G128" s="40"/>
      <c r="J128" s="39"/>
      <c r="K128" s="39"/>
      <c r="L128" s="39"/>
      <c r="M128" s="39"/>
      <c r="N128" s="39"/>
      <c r="O128" s="39"/>
      <c r="P128" s="39"/>
      <c r="S128" s="39"/>
      <c r="V128" s="39"/>
      <c r="Y128" s="39"/>
      <c r="AB128" s="39"/>
      <c r="AE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R128" s="39"/>
      <c r="BU128" s="39"/>
      <c r="BX128" s="67"/>
      <c r="BY128" s="67"/>
      <c r="BZ128" s="67"/>
      <c r="CA128" s="67"/>
    </row>
    <row r="129" spans="4:79" s="2" customFormat="1" x14ac:dyDescent="0.25">
      <c r="D129" s="40"/>
      <c r="E129" s="52"/>
      <c r="F129" s="52"/>
      <c r="G129" s="40"/>
      <c r="J129" s="39"/>
      <c r="K129" s="39"/>
      <c r="L129" s="39"/>
      <c r="M129" s="39"/>
      <c r="N129" s="39"/>
      <c r="O129" s="39"/>
      <c r="P129" s="39"/>
      <c r="S129" s="39"/>
      <c r="V129" s="39"/>
      <c r="Y129" s="39"/>
      <c r="AB129" s="39"/>
      <c r="AE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R129" s="39"/>
      <c r="BU129" s="39"/>
      <c r="BX129" s="67"/>
      <c r="BY129" s="67"/>
      <c r="BZ129" s="67"/>
      <c r="CA129" s="67"/>
    </row>
    <row r="130" spans="4:79" s="2" customFormat="1" x14ac:dyDescent="0.25">
      <c r="D130" s="40"/>
      <c r="E130" s="52"/>
      <c r="F130" s="52"/>
      <c r="G130" s="40"/>
      <c r="J130" s="39"/>
      <c r="K130" s="39"/>
      <c r="L130" s="39"/>
      <c r="M130" s="39"/>
      <c r="N130" s="39"/>
      <c r="O130" s="39"/>
      <c r="P130" s="39"/>
      <c r="S130" s="39"/>
      <c r="V130" s="39"/>
      <c r="Y130" s="39"/>
      <c r="AB130" s="39"/>
      <c r="AE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R130" s="39"/>
      <c r="BU130" s="39"/>
      <c r="BX130" s="67"/>
      <c r="BY130" s="67"/>
      <c r="BZ130" s="67"/>
      <c r="CA130" s="67"/>
    </row>
    <row r="131" spans="4:79" s="2" customFormat="1" x14ac:dyDescent="0.25">
      <c r="D131" s="40"/>
      <c r="E131" s="52"/>
      <c r="F131" s="52"/>
      <c r="G131" s="40"/>
      <c r="J131" s="39"/>
      <c r="K131" s="39"/>
      <c r="L131" s="39"/>
      <c r="M131" s="39"/>
      <c r="N131" s="39"/>
      <c r="O131" s="39"/>
      <c r="P131" s="39"/>
      <c r="S131" s="39"/>
      <c r="V131" s="39"/>
      <c r="Y131" s="39"/>
      <c r="AB131" s="39"/>
      <c r="AE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R131" s="39"/>
      <c r="BU131" s="39"/>
      <c r="BX131" s="67"/>
      <c r="BY131" s="67"/>
      <c r="BZ131" s="67"/>
      <c r="CA131" s="67"/>
    </row>
    <row r="132" spans="4:79" s="2" customFormat="1" x14ac:dyDescent="0.25">
      <c r="D132" s="40"/>
      <c r="E132" s="52"/>
      <c r="F132" s="52"/>
      <c r="G132" s="40"/>
      <c r="J132" s="39"/>
      <c r="K132" s="39"/>
      <c r="L132" s="39"/>
      <c r="M132" s="39"/>
      <c r="N132" s="39"/>
      <c r="O132" s="39"/>
      <c r="P132" s="39"/>
      <c r="S132" s="39"/>
      <c r="V132" s="39"/>
      <c r="Y132" s="39"/>
      <c r="AB132" s="39"/>
      <c r="AE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R132" s="39"/>
      <c r="BU132" s="39"/>
      <c r="BX132" s="67"/>
      <c r="BY132" s="67"/>
      <c r="BZ132" s="67"/>
      <c r="CA132" s="67"/>
    </row>
    <row r="133" spans="4:79" s="2" customFormat="1" x14ac:dyDescent="0.25">
      <c r="D133" s="40"/>
      <c r="E133" s="52"/>
      <c r="F133" s="52"/>
      <c r="G133" s="40"/>
      <c r="J133" s="39"/>
      <c r="K133" s="39"/>
      <c r="L133" s="39"/>
      <c r="M133" s="39"/>
      <c r="N133" s="39"/>
      <c r="O133" s="39"/>
      <c r="P133" s="39"/>
      <c r="S133" s="39"/>
      <c r="V133" s="39"/>
      <c r="Y133" s="39"/>
      <c r="AB133" s="39"/>
      <c r="AE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R133" s="39"/>
      <c r="BU133" s="39"/>
      <c r="BX133" s="67"/>
      <c r="BY133" s="67"/>
      <c r="BZ133" s="67"/>
      <c r="CA133" s="67"/>
    </row>
    <row r="134" spans="4:79" s="2" customFormat="1" x14ac:dyDescent="0.25">
      <c r="D134" s="40"/>
      <c r="E134" s="52"/>
      <c r="F134" s="52"/>
      <c r="G134" s="40"/>
      <c r="J134" s="39"/>
      <c r="K134" s="39"/>
      <c r="L134" s="39"/>
      <c r="M134" s="39"/>
      <c r="N134" s="39"/>
      <c r="O134" s="39"/>
      <c r="P134" s="39"/>
      <c r="S134" s="39"/>
      <c r="V134" s="39"/>
      <c r="Y134" s="39"/>
      <c r="AB134" s="39"/>
      <c r="AE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R134" s="39"/>
      <c r="BU134" s="39"/>
      <c r="BX134" s="67"/>
      <c r="BY134" s="67"/>
      <c r="BZ134" s="67"/>
      <c r="CA134" s="67"/>
    </row>
    <row r="135" spans="4:79" s="2" customFormat="1" x14ac:dyDescent="0.25">
      <c r="D135" s="40"/>
      <c r="E135" s="52"/>
      <c r="F135" s="52"/>
      <c r="G135" s="40"/>
      <c r="J135" s="39"/>
      <c r="K135" s="39"/>
      <c r="L135" s="39"/>
      <c r="M135" s="39"/>
      <c r="N135" s="39"/>
      <c r="O135" s="39"/>
      <c r="P135" s="39"/>
      <c r="S135" s="39"/>
      <c r="V135" s="39"/>
      <c r="Y135" s="39"/>
      <c r="AB135" s="39"/>
      <c r="AE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R135" s="39"/>
      <c r="BU135" s="39"/>
      <c r="BX135" s="67"/>
      <c r="BY135" s="67"/>
      <c r="BZ135" s="67"/>
      <c r="CA135" s="67"/>
    </row>
    <row r="136" spans="4:79" s="2" customFormat="1" x14ac:dyDescent="0.25">
      <c r="D136" s="40"/>
      <c r="E136" s="52"/>
      <c r="F136" s="52"/>
      <c r="G136" s="40"/>
      <c r="J136" s="39"/>
      <c r="K136" s="39"/>
      <c r="L136" s="39"/>
      <c r="M136" s="39"/>
      <c r="N136" s="39"/>
      <c r="O136" s="39"/>
      <c r="P136" s="39"/>
      <c r="S136" s="39"/>
      <c r="V136" s="39"/>
      <c r="Y136" s="39"/>
      <c r="AB136" s="39"/>
      <c r="AE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R136" s="39"/>
      <c r="BU136" s="39"/>
      <c r="BX136" s="67"/>
      <c r="BY136" s="67"/>
      <c r="BZ136" s="67"/>
      <c r="CA136" s="67"/>
    </row>
    <row r="137" spans="4:79" s="2" customFormat="1" x14ac:dyDescent="0.25">
      <c r="D137" s="40"/>
      <c r="E137" s="52"/>
      <c r="F137" s="52"/>
      <c r="G137" s="40"/>
      <c r="J137" s="39"/>
      <c r="K137" s="39"/>
      <c r="L137" s="39"/>
      <c r="M137" s="39"/>
      <c r="N137" s="39"/>
      <c r="O137" s="39"/>
      <c r="P137" s="39"/>
      <c r="S137" s="39"/>
      <c r="V137" s="39"/>
      <c r="Y137" s="39"/>
      <c r="AB137" s="39"/>
      <c r="AE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R137" s="39"/>
      <c r="BU137" s="39"/>
      <c r="BX137" s="67"/>
      <c r="BY137" s="67"/>
      <c r="BZ137" s="67"/>
      <c r="CA137" s="67"/>
    </row>
    <row r="138" spans="4:79" s="2" customFormat="1" x14ac:dyDescent="0.25">
      <c r="D138" s="40"/>
      <c r="E138" s="52"/>
      <c r="F138" s="52"/>
      <c r="G138" s="40"/>
      <c r="J138" s="39"/>
      <c r="K138" s="39"/>
      <c r="L138" s="39"/>
      <c r="M138" s="39"/>
      <c r="N138" s="39"/>
      <c r="O138" s="39"/>
      <c r="P138" s="39"/>
      <c r="S138" s="39"/>
      <c r="V138" s="39"/>
      <c r="Y138" s="39"/>
      <c r="AB138" s="39"/>
      <c r="AE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R138" s="39"/>
      <c r="BU138" s="39"/>
      <c r="BX138" s="67"/>
      <c r="BY138" s="67"/>
      <c r="BZ138" s="67"/>
      <c r="CA138" s="67"/>
    </row>
    <row r="139" spans="4:79" s="2" customFormat="1" x14ac:dyDescent="0.25">
      <c r="D139" s="40"/>
      <c r="E139" s="52"/>
      <c r="F139" s="52"/>
      <c r="G139" s="40"/>
      <c r="J139" s="39"/>
      <c r="K139" s="39"/>
      <c r="L139" s="39"/>
      <c r="M139" s="39"/>
      <c r="N139" s="39"/>
      <c r="O139" s="39"/>
      <c r="P139" s="39"/>
      <c r="S139" s="39"/>
      <c r="V139" s="39"/>
      <c r="Y139" s="39"/>
      <c r="AB139" s="39"/>
      <c r="AE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39"/>
      <c r="BK139" s="39"/>
      <c r="BL139" s="39"/>
      <c r="BM139" s="39"/>
      <c r="BN139" s="39"/>
      <c r="BO139" s="39"/>
      <c r="BR139" s="39"/>
      <c r="BU139" s="39"/>
      <c r="BX139" s="67"/>
      <c r="BY139" s="67"/>
      <c r="BZ139" s="67"/>
      <c r="CA139" s="67"/>
    </row>
    <row r="140" spans="4:79" s="2" customFormat="1" x14ac:dyDescent="0.25">
      <c r="D140" s="40"/>
      <c r="E140" s="52"/>
      <c r="F140" s="52"/>
      <c r="G140" s="40"/>
      <c r="J140" s="39"/>
      <c r="K140" s="39"/>
      <c r="L140" s="39"/>
      <c r="M140" s="39"/>
      <c r="N140" s="39"/>
      <c r="O140" s="39"/>
      <c r="P140" s="39"/>
      <c r="S140" s="39"/>
      <c r="V140" s="39"/>
      <c r="Y140" s="39"/>
      <c r="AB140" s="39"/>
      <c r="AE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R140" s="39"/>
      <c r="BU140" s="39"/>
      <c r="BX140" s="67"/>
      <c r="BY140" s="67"/>
      <c r="BZ140" s="67"/>
      <c r="CA140" s="67"/>
    </row>
    <row r="141" spans="4:79" s="2" customFormat="1" x14ac:dyDescent="0.25">
      <c r="D141" s="40"/>
      <c r="E141" s="52"/>
      <c r="F141" s="52"/>
      <c r="G141" s="40"/>
      <c r="J141" s="39"/>
      <c r="K141" s="39"/>
      <c r="L141" s="39"/>
      <c r="M141" s="39"/>
      <c r="N141" s="39"/>
      <c r="O141" s="39"/>
      <c r="P141" s="39"/>
      <c r="S141" s="39"/>
      <c r="V141" s="39"/>
      <c r="Y141" s="39"/>
      <c r="AB141" s="39"/>
      <c r="AE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R141" s="39"/>
      <c r="BU141" s="39"/>
      <c r="BX141" s="67"/>
      <c r="BY141" s="67"/>
      <c r="BZ141" s="67"/>
      <c r="CA141" s="67"/>
    </row>
    <row r="142" spans="4:79" s="2" customFormat="1" x14ac:dyDescent="0.25">
      <c r="D142" s="40"/>
      <c r="E142" s="52"/>
      <c r="F142" s="52"/>
      <c r="G142" s="40"/>
      <c r="J142" s="39"/>
      <c r="K142" s="39"/>
      <c r="L142" s="39"/>
      <c r="M142" s="39"/>
      <c r="N142" s="39"/>
      <c r="O142" s="39"/>
      <c r="P142" s="39"/>
      <c r="S142" s="39"/>
      <c r="V142" s="39"/>
      <c r="Y142" s="39"/>
      <c r="AB142" s="39"/>
      <c r="AE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39"/>
      <c r="BG142" s="39"/>
      <c r="BH142" s="39"/>
      <c r="BI142" s="39"/>
      <c r="BJ142" s="39"/>
      <c r="BK142" s="39"/>
      <c r="BL142" s="39"/>
      <c r="BM142" s="39"/>
      <c r="BN142" s="39"/>
      <c r="BO142" s="39"/>
      <c r="BR142" s="39"/>
      <c r="BU142" s="39"/>
      <c r="BX142" s="67"/>
      <c r="BY142" s="67"/>
      <c r="BZ142" s="67"/>
      <c r="CA142" s="67"/>
    </row>
    <row r="143" spans="4:79" s="2" customFormat="1" x14ac:dyDescent="0.25">
      <c r="D143" s="40"/>
      <c r="E143" s="52"/>
      <c r="F143" s="52"/>
      <c r="G143" s="40"/>
      <c r="J143" s="39"/>
      <c r="K143" s="39"/>
      <c r="L143" s="39"/>
      <c r="M143" s="39"/>
      <c r="N143" s="39"/>
      <c r="O143" s="39"/>
      <c r="P143" s="39"/>
      <c r="S143" s="39"/>
      <c r="V143" s="39"/>
      <c r="Y143" s="39"/>
      <c r="AB143" s="39"/>
      <c r="AE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39"/>
      <c r="BG143" s="39"/>
      <c r="BH143" s="39"/>
      <c r="BI143" s="39"/>
      <c r="BJ143" s="39"/>
      <c r="BK143" s="39"/>
      <c r="BL143" s="39"/>
      <c r="BM143" s="39"/>
      <c r="BN143" s="39"/>
      <c r="BO143" s="39"/>
      <c r="BR143" s="39"/>
      <c r="BU143" s="39"/>
      <c r="BX143" s="67"/>
      <c r="BY143" s="67"/>
      <c r="BZ143" s="67"/>
      <c r="CA143" s="67"/>
    </row>
    <row r="144" spans="4:79" s="2" customFormat="1" x14ac:dyDescent="0.25">
      <c r="D144" s="40"/>
      <c r="E144" s="52"/>
      <c r="F144" s="52"/>
      <c r="G144" s="40"/>
      <c r="J144" s="39"/>
      <c r="K144" s="39"/>
      <c r="L144" s="39"/>
      <c r="M144" s="39"/>
      <c r="N144" s="39"/>
      <c r="O144" s="39"/>
      <c r="P144" s="39"/>
      <c r="S144" s="39"/>
      <c r="V144" s="39"/>
      <c r="Y144" s="39"/>
      <c r="AB144" s="39"/>
      <c r="AE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R144" s="39"/>
      <c r="BU144" s="39"/>
      <c r="BX144" s="67"/>
      <c r="BY144" s="67"/>
      <c r="BZ144" s="67"/>
      <c r="CA144" s="67"/>
    </row>
    <row r="145" spans="4:79" s="2" customFormat="1" x14ac:dyDescent="0.25">
      <c r="D145" s="40"/>
      <c r="E145" s="52"/>
      <c r="F145" s="52"/>
      <c r="G145" s="40"/>
      <c r="J145" s="39"/>
      <c r="K145" s="39"/>
      <c r="L145" s="39"/>
      <c r="M145" s="39"/>
      <c r="N145" s="39"/>
      <c r="O145" s="39"/>
      <c r="P145" s="39"/>
      <c r="S145" s="39"/>
      <c r="V145" s="39"/>
      <c r="Y145" s="39"/>
      <c r="AB145" s="39"/>
      <c r="AE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R145" s="39"/>
      <c r="BU145" s="39"/>
      <c r="BX145" s="67"/>
      <c r="BY145" s="67"/>
      <c r="BZ145" s="67"/>
      <c r="CA145" s="67"/>
    </row>
    <row r="146" spans="4:79" s="2" customFormat="1" x14ac:dyDescent="0.25">
      <c r="D146" s="40"/>
      <c r="E146" s="52"/>
      <c r="F146" s="52"/>
      <c r="G146" s="40"/>
      <c r="J146" s="39"/>
      <c r="K146" s="39"/>
      <c r="L146" s="39"/>
      <c r="M146" s="39"/>
      <c r="N146" s="39"/>
      <c r="O146" s="39"/>
      <c r="P146" s="39"/>
      <c r="S146" s="39"/>
      <c r="V146" s="39"/>
      <c r="Y146" s="39"/>
      <c r="AB146" s="39"/>
      <c r="AE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R146" s="39"/>
      <c r="BU146" s="39"/>
      <c r="BX146" s="67"/>
      <c r="BY146" s="67"/>
      <c r="BZ146" s="67"/>
      <c r="CA146" s="67"/>
    </row>
    <row r="147" spans="4:79" s="2" customFormat="1" x14ac:dyDescent="0.25">
      <c r="D147" s="40"/>
      <c r="E147" s="52"/>
      <c r="F147" s="52"/>
      <c r="G147" s="40"/>
      <c r="J147" s="39"/>
      <c r="K147" s="39"/>
      <c r="L147" s="39"/>
      <c r="M147" s="39"/>
      <c r="N147" s="39"/>
      <c r="O147" s="39"/>
      <c r="P147" s="39"/>
      <c r="S147" s="39"/>
      <c r="V147" s="39"/>
      <c r="Y147" s="39"/>
      <c r="AB147" s="39"/>
      <c r="AE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R147" s="39"/>
      <c r="BU147" s="39"/>
      <c r="BX147" s="67"/>
      <c r="BY147" s="67"/>
      <c r="BZ147" s="67"/>
      <c r="CA147" s="67"/>
    </row>
    <row r="148" spans="4:79" s="2" customFormat="1" x14ac:dyDescent="0.25">
      <c r="D148" s="40"/>
      <c r="E148" s="52"/>
      <c r="F148" s="52"/>
      <c r="G148" s="40"/>
      <c r="J148" s="39"/>
      <c r="K148" s="39"/>
      <c r="L148" s="39"/>
      <c r="M148" s="39"/>
      <c r="N148" s="39"/>
      <c r="O148" s="39"/>
      <c r="P148" s="39"/>
      <c r="S148" s="39"/>
      <c r="V148" s="39"/>
      <c r="Y148" s="39"/>
      <c r="AB148" s="39"/>
      <c r="AE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  <c r="BL148" s="39"/>
      <c r="BM148" s="39"/>
      <c r="BN148" s="39"/>
      <c r="BO148" s="39"/>
      <c r="BR148" s="39"/>
      <c r="BU148" s="39"/>
      <c r="BX148" s="67"/>
      <c r="BY148" s="67"/>
      <c r="BZ148" s="67"/>
      <c r="CA148" s="67"/>
    </row>
    <row r="149" spans="4:79" s="2" customFormat="1" x14ac:dyDescent="0.25">
      <c r="D149" s="40"/>
      <c r="E149" s="52"/>
      <c r="F149" s="52"/>
      <c r="G149" s="40"/>
      <c r="J149" s="39"/>
      <c r="K149" s="39"/>
      <c r="L149" s="39"/>
      <c r="M149" s="39"/>
      <c r="N149" s="39"/>
      <c r="O149" s="39"/>
      <c r="P149" s="39"/>
      <c r="S149" s="39"/>
      <c r="V149" s="39"/>
      <c r="Y149" s="39"/>
      <c r="AB149" s="39"/>
      <c r="AE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  <c r="BF149" s="39"/>
      <c r="BG149" s="39"/>
      <c r="BH149" s="39"/>
      <c r="BI149" s="39"/>
      <c r="BJ149" s="39"/>
      <c r="BK149" s="39"/>
      <c r="BL149" s="39"/>
      <c r="BM149" s="39"/>
      <c r="BN149" s="39"/>
      <c r="BO149" s="39"/>
      <c r="BR149" s="39"/>
      <c r="BU149" s="39"/>
      <c r="BX149" s="67"/>
      <c r="BY149" s="67"/>
      <c r="BZ149" s="67"/>
      <c r="CA149" s="67"/>
    </row>
    <row r="150" spans="4:79" s="2" customFormat="1" x14ac:dyDescent="0.25">
      <c r="D150" s="40"/>
      <c r="E150" s="52"/>
      <c r="F150" s="52"/>
      <c r="G150" s="40"/>
      <c r="J150" s="39"/>
      <c r="K150" s="39"/>
      <c r="L150" s="39"/>
      <c r="M150" s="39"/>
      <c r="N150" s="39"/>
      <c r="O150" s="39"/>
      <c r="P150" s="39"/>
      <c r="S150" s="39"/>
      <c r="V150" s="39"/>
      <c r="Y150" s="39"/>
      <c r="AB150" s="39"/>
      <c r="AE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  <c r="BF150" s="39"/>
      <c r="BG150" s="39"/>
      <c r="BH150" s="39"/>
      <c r="BI150" s="39"/>
      <c r="BJ150" s="39"/>
      <c r="BK150" s="39"/>
      <c r="BL150" s="39"/>
      <c r="BM150" s="39"/>
      <c r="BN150" s="39"/>
      <c r="BO150" s="39"/>
      <c r="BR150" s="39"/>
      <c r="BU150" s="39"/>
      <c r="BX150" s="67"/>
      <c r="BY150" s="67"/>
      <c r="BZ150" s="67"/>
      <c r="CA150" s="67"/>
    </row>
    <row r="151" spans="4:79" s="2" customFormat="1" x14ac:dyDescent="0.25">
      <c r="D151" s="40"/>
      <c r="E151" s="52"/>
      <c r="F151" s="52"/>
      <c r="G151" s="40"/>
      <c r="J151" s="39"/>
      <c r="K151" s="39"/>
      <c r="L151" s="39"/>
      <c r="M151" s="39"/>
      <c r="N151" s="39"/>
      <c r="O151" s="39"/>
      <c r="P151" s="39"/>
      <c r="S151" s="39"/>
      <c r="V151" s="39"/>
      <c r="Y151" s="39"/>
      <c r="AB151" s="39"/>
      <c r="AE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39"/>
      <c r="BK151" s="39"/>
      <c r="BL151" s="39"/>
      <c r="BM151" s="39"/>
      <c r="BN151" s="39"/>
      <c r="BO151" s="39"/>
      <c r="BR151" s="39"/>
      <c r="BU151" s="39"/>
      <c r="BX151" s="67"/>
      <c r="BY151" s="67"/>
      <c r="BZ151" s="67"/>
      <c r="CA151" s="67"/>
    </row>
    <row r="152" spans="4:79" s="2" customFormat="1" x14ac:dyDescent="0.25">
      <c r="D152" s="40"/>
      <c r="E152" s="52"/>
      <c r="F152" s="52"/>
      <c r="G152" s="40"/>
      <c r="J152" s="39"/>
      <c r="K152" s="39"/>
      <c r="L152" s="39"/>
      <c r="M152" s="39"/>
      <c r="N152" s="39"/>
      <c r="O152" s="39"/>
      <c r="P152" s="39"/>
      <c r="S152" s="39"/>
      <c r="V152" s="39"/>
      <c r="Y152" s="39"/>
      <c r="AB152" s="39"/>
      <c r="AE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  <c r="BF152" s="39"/>
      <c r="BG152" s="39"/>
      <c r="BH152" s="39"/>
      <c r="BI152" s="39"/>
      <c r="BJ152" s="39"/>
      <c r="BK152" s="39"/>
      <c r="BL152" s="39"/>
      <c r="BM152" s="39"/>
      <c r="BN152" s="39"/>
      <c r="BO152" s="39"/>
      <c r="BR152" s="39"/>
      <c r="BU152" s="39"/>
      <c r="BX152" s="67"/>
      <c r="BY152" s="67"/>
      <c r="BZ152" s="67"/>
      <c r="CA152" s="67"/>
    </row>
    <row r="153" spans="4:79" s="2" customFormat="1" x14ac:dyDescent="0.25">
      <c r="D153" s="40"/>
      <c r="E153" s="52"/>
      <c r="F153" s="52"/>
      <c r="G153" s="40"/>
      <c r="J153" s="39"/>
      <c r="K153" s="39"/>
      <c r="L153" s="39"/>
      <c r="M153" s="39"/>
      <c r="N153" s="39"/>
      <c r="O153" s="39"/>
      <c r="P153" s="39"/>
      <c r="S153" s="39"/>
      <c r="V153" s="39"/>
      <c r="Y153" s="39"/>
      <c r="AB153" s="39"/>
      <c r="AE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  <c r="BF153" s="39"/>
      <c r="BG153" s="39"/>
      <c r="BH153" s="39"/>
      <c r="BI153" s="39"/>
      <c r="BJ153" s="39"/>
      <c r="BK153" s="39"/>
      <c r="BL153" s="39"/>
      <c r="BM153" s="39"/>
      <c r="BN153" s="39"/>
      <c r="BO153" s="39"/>
      <c r="BR153" s="39"/>
      <c r="BU153" s="39"/>
      <c r="BX153" s="67"/>
      <c r="BY153" s="67"/>
      <c r="BZ153" s="67"/>
      <c r="CA153" s="67"/>
    </row>
    <row r="154" spans="4:79" s="2" customFormat="1" x14ac:dyDescent="0.25">
      <c r="D154" s="40"/>
      <c r="E154" s="52"/>
      <c r="F154" s="52"/>
      <c r="G154" s="40"/>
      <c r="J154" s="39"/>
      <c r="K154" s="39"/>
      <c r="L154" s="39"/>
      <c r="M154" s="39"/>
      <c r="N154" s="39"/>
      <c r="O154" s="39"/>
      <c r="P154" s="39"/>
      <c r="S154" s="39"/>
      <c r="V154" s="39"/>
      <c r="Y154" s="39"/>
      <c r="AB154" s="39"/>
      <c r="AE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  <c r="BF154" s="39"/>
      <c r="BG154" s="39"/>
      <c r="BH154" s="39"/>
      <c r="BI154" s="39"/>
      <c r="BJ154" s="39"/>
      <c r="BK154" s="39"/>
      <c r="BL154" s="39"/>
      <c r="BM154" s="39"/>
      <c r="BN154" s="39"/>
      <c r="BO154" s="39"/>
      <c r="BR154" s="39"/>
      <c r="BU154" s="39"/>
      <c r="BX154" s="67"/>
      <c r="BY154" s="67"/>
      <c r="BZ154" s="67"/>
      <c r="CA154" s="67"/>
    </row>
    <row r="155" spans="4:79" s="2" customFormat="1" x14ac:dyDescent="0.25">
      <c r="D155" s="40"/>
      <c r="E155" s="52"/>
      <c r="F155" s="52"/>
      <c r="G155" s="40"/>
      <c r="J155" s="39"/>
      <c r="K155" s="39"/>
      <c r="L155" s="39"/>
      <c r="M155" s="39"/>
      <c r="N155" s="39"/>
      <c r="O155" s="39"/>
      <c r="P155" s="39"/>
      <c r="S155" s="39"/>
      <c r="V155" s="39"/>
      <c r="Y155" s="39"/>
      <c r="AB155" s="39"/>
      <c r="AE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  <c r="BF155" s="39"/>
      <c r="BG155" s="39"/>
      <c r="BH155" s="39"/>
      <c r="BI155" s="39"/>
      <c r="BJ155" s="39"/>
      <c r="BK155" s="39"/>
      <c r="BL155" s="39"/>
      <c r="BM155" s="39"/>
      <c r="BN155" s="39"/>
      <c r="BO155" s="39"/>
      <c r="BR155" s="39"/>
      <c r="BU155" s="39"/>
      <c r="BX155" s="67"/>
      <c r="BY155" s="67"/>
      <c r="BZ155" s="67"/>
      <c r="CA155" s="67"/>
    </row>
    <row r="156" spans="4:79" s="2" customFormat="1" x14ac:dyDescent="0.25">
      <c r="D156" s="40"/>
      <c r="E156" s="52"/>
      <c r="F156" s="52"/>
      <c r="G156" s="40"/>
      <c r="J156" s="39"/>
      <c r="K156" s="39"/>
      <c r="L156" s="39"/>
      <c r="M156" s="39"/>
      <c r="N156" s="39"/>
      <c r="O156" s="39"/>
      <c r="P156" s="39"/>
      <c r="S156" s="39"/>
      <c r="V156" s="39"/>
      <c r="Y156" s="39"/>
      <c r="AB156" s="39"/>
      <c r="AE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  <c r="BF156" s="39"/>
      <c r="BG156" s="39"/>
      <c r="BH156" s="39"/>
      <c r="BI156" s="39"/>
      <c r="BJ156" s="39"/>
      <c r="BK156" s="39"/>
      <c r="BL156" s="39"/>
      <c r="BM156" s="39"/>
      <c r="BN156" s="39"/>
      <c r="BO156" s="39"/>
      <c r="BR156" s="39"/>
      <c r="BU156" s="39"/>
      <c r="BX156" s="67"/>
      <c r="BY156" s="67"/>
      <c r="BZ156" s="67"/>
      <c r="CA156" s="67"/>
    </row>
    <row r="157" spans="4:79" s="2" customFormat="1" x14ac:dyDescent="0.25">
      <c r="D157" s="40"/>
      <c r="E157" s="52"/>
      <c r="F157" s="52"/>
      <c r="G157" s="40"/>
      <c r="J157" s="39"/>
      <c r="K157" s="39"/>
      <c r="L157" s="39"/>
      <c r="M157" s="39"/>
      <c r="N157" s="39"/>
      <c r="O157" s="39"/>
      <c r="P157" s="39"/>
      <c r="S157" s="39"/>
      <c r="V157" s="39"/>
      <c r="Y157" s="39"/>
      <c r="AB157" s="39"/>
      <c r="AE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  <c r="BF157" s="39"/>
      <c r="BG157" s="39"/>
      <c r="BH157" s="39"/>
      <c r="BI157" s="39"/>
      <c r="BJ157" s="39"/>
      <c r="BK157" s="39"/>
      <c r="BL157" s="39"/>
      <c r="BM157" s="39"/>
      <c r="BN157" s="39"/>
      <c r="BO157" s="39"/>
      <c r="BR157" s="39"/>
      <c r="BU157" s="39"/>
      <c r="BX157" s="67"/>
      <c r="BY157" s="67"/>
      <c r="BZ157" s="67"/>
      <c r="CA157" s="67"/>
    </row>
    <row r="158" spans="4:79" s="2" customFormat="1" x14ac:dyDescent="0.25">
      <c r="D158" s="40"/>
      <c r="E158" s="52"/>
      <c r="F158" s="52"/>
      <c r="G158" s="40"/>
      <c r="J158" s="39"/>
      <c r="K158" s="39"/>
      <c r="L158" s="39"/>
      <c r="M158" s="39"/>
      <c r="N158" s="39"/>
      <c r="O158" s="39"/>
      <c r="P158" s="39"/>
      <c r="S158" s="39"/>
      <c r="V158" s="39"/>
      <c r="Y158" s="39"/>
      <c r="AB158" s="39"/>
      <c r="AE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39"/>
      <c r="BG158" s="39"/>
      <c r="BH158" s="39"/>
      <c r="BI158" s="39"/>
      <c r="BJ158" s="39"/>
      <c r="BK158" s="39"/>
      <c r="BL158" s="39"/>
      <c r="BM158" s="39"/>
      <c r="BN158" s="39"/>
      <c r="BO158" s="39"/>
      <c r="BR158" s="39"/>
      <c r="BU158" s="39"/>
      <c r="BX158" s="67"/>
      <c r="BY158" s="67"/>
      <c r="BZ158" s="67"/>
      <c r="CA158" s="67"/>
    </row>
    <row r="159" spans="4:79" s="2" customFormat="1" x14ac:dyDescent="0.25">
      <c r="D159" s="40"/>
      <c r="E159" s="52"/>
      <c r="F159" s="52"/>
      <c r="G159" s="40"/>
      <c r="J159" s="39"/>
      <c r="K159" s="39"/>
      <c r="L159" s="39"/>
      <c r="M159" s="39"/>
      <c r="N159" s="39"/>
      <c r="O159" s="39"/>
      <c r="P159" s="39"/>
      <c r="S159" s="39"/>
      <c r="V159" s="39"/>
      <c r="Y159" s="39"/>
      <c r="AB159" s="39"/>
      <c r="AE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  <c r="BF159" s="39"/>
      <c r="BG159" s="39"/>
      <c r="BH159" s="39"/>
      <c r="BI159" s="39"/>
      <c r="BJ159" s="39"/>
      <c r="BK159" s="39"/>
      <c r="BL159" s="39"/>
      <c r="BM159" s="39"/>
      <c r="BN159" s="39"/>
      <c r="BO159" s="39"/>
      <c r="BR159" s="39"/>
      <c r="BU159" s="39"/>
      <c r="BX159" s="67"/>
      <c r="BY159" s="67"/>
      <c r="BZ159" s="67"/>
      <c r="CA159" s="67"/>
    </row>
    <row r="160" spans="4:79" s="2" customFormat="1" x14ac:dyDescent="0.25">
      <c r="D160" s="40"/>
      <c r="E160" s="52"/>
      <c r="F160" s="52"/>
      <c r="G160" s="40"/>
      <c r="J160" s="39"/>
      <c r="K160" s="39"/>
      <c r="L160" s="39"/>
      <c r="M160" s="39"/>
      <c r="N160" s="39"/>
      <c r="O160" s="39"/>
      <c r="P160" s="39"/>
      <c r="S160" s="39"/>
      <c r="V160" s="39"/>
      <c r="Y160" s="39"/>
      <c r="AB160" s="39"/>
      <c r="AE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  <c r="BF160" s="39"/>
      <c r="BG160" s="39"/>
      <c r="BH160" s="39"/>
      <c r="BI160" s="39"/>
      <c r="BJ160" s="39"/>
      <c r="BK160" s="39"/>
      <c r="BL160" s="39"/>
      <c r="BM160" s="39"/>
      <c r="BN160" s="39"/>
      <c r="BO160" s="39"/>
      <c r="BR160" s="39"/>
      <c r="BU160" s="39"/>
      <c r="BX160" s="67"/>
      <c r="BY160" s="67"/>
      <c r="BZ160" s="67"/>
      <c r="CA160" s="67"/>
    </row>
    <row r="161" spans="4:79" s="2" customFormat="1" x14ac:dyDescent="0.25">
      <c r="D161" s="40"/>
      <c r="E161" s="52"/>
      <c r="F161" s="52"/>
      <c r="G161" s="40"/>
      <c r="J161" s="39"/>
      <c r="K161" s="39"/>
      <c r="L161" s="39"/>
      <c r="M161" s="39"/>
      <c r="N161" s="39"/>
      <c r="O161" s="39"/>
      <c r="P161" s="39"/>
      <c r="S161" s="39"/>
      <c r="V161" s="39"/>
      <c r="Y161" s="39"/>
      <c r="AB161" s="39"/>
      <c r="AE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  <c r="BF161" s="39"/>
      <c r="BG161" s="39"/>
      <c r="BH161" s="39"/>
      <c r="BI161" s="39"/>
      <c r="BJ161" s="39"/>
      <c r="BK161" s="39"/>
      <c r="BL161" s="39"/>
      <c r="BM161" s="39"/>
      <c r="BN161" s="39"/>
      <c r="BO161" s="39"/>
      <c r="BR161" s="39"/>
      <c r="BU161" s="39"/>
      <c r="BX161" s="67"/>
      <c r="BY161" s="67"/>
      <c r="BZ161" s="67"/>
      <c r="CA161" s="67"/>
    </row>
    <row r="162" spans="4:79" s="2" customFormat="1" x14ac:dyDescent="0.25">
      <c r="D162" s="40"/>
      <c r="E162" s="52"/>
      <c r="F162" s="52"/>
      <c r="G162" s="40"/>
      <c r="J162" s="39"/>
      <c r="K162" s="39"/>
      <c r="L162" s="39"/>
      <c r="M162" s="39"/>
      <c r="N162" s="39"/>
      <c r="O162" s="39"/>
      <c r="P162" s="39"/>
      <c r="S162" s="39"/>
      <c r="V162" s="39"/>
      <c r="Y162" s="39"/>
      <c r="AB162" s="39"/>
      <c r="AE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  <c r="BF162" s="39"/>
      <c r="BG162" s="39"/>
      <c r="BH162" s="39"/>
      <c r="BI162" s="39"/>
      <c r="BJ162" s="39"/>
      <c r="BK162" s="39"/>
      <c r="BL162" s="39"/>
      <c r="BM162" s="39"/>
      <c r="BN162" s="39"/>
      <c r="BO162" s="39"/>
      <c r="BR162" s="39"/>
      <c r="BU162" s="39"/>
      <c r="BX162" s="67"/>
      <c r="BY162" s="67"/>
      <c r="BZ162" s="67"/>
      <c r="CA162" s="67"/>
    </row>
    <row r="163" spans="4:79" s="2" customFormat="1" x14ac:dyDescent="0.25">
      <c r="D163" s="40"/>
      <c r="E163" s="52"/>
      <c r="F163" s="52"/>
      <c r="G163" s="40"/>
      <c r="J163" s="39"/>
      <c r="K163" s="39"/>
      <c r="L163" s="39"/>
      <c r="M163" s="39"/>
      <c r="N163" s="39"/>
      <c r="O163" s="39"/>
      <c r="P163" s="39"/>
      <c r="S163" s="39"/>
      <c r="V163" s="39"/>
      <c r="Y163" s="39"/>
      <c r="AB163" s="39"/>
      <c r="AE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  <c r="BF163" s="39"/>
      <c r="BG163" s="39"/>
      <c r="BH163" s="39"/>
      <c r="BI163" s="39"/>
      <c r="BJ163" s="39"/>
      <c r="BK163" s="39"/>
      <c r="BL163" s="39"/>
      <c r="BM163" s="39"/>
      <c r="BN163" s="39"/>
      <c r="BO163" s="39"/>
      <c r="BR163" s="39"/>
      <c r="BU163" s="39"/>
      <c r="BX163" s="67"/>
      <c r="BY163" s="67"/>
      <c r="BZ163" s="67"/>
      <c r="CA163" s="67"/>
    </row>
    <row r="164" spans="4:79" s="2" customFormat="1" x14ac:dyDescent="0.25">
      <c r="D164" s="40"/>
      <c r="E164" s="52"/>
      <c r="F164" s="52"/>
      <c r="G164" s="40"/>
      <c r="J164" s="39"/>
      <c r="K164" s="39"/>
      <c r="L164" s="39"/>
      <c r="M164" s="39"/>
      <c r="N164" s="39"/>
      <c r="O164" s="39"/>
      <c r="P164" s="39"/>
      <c r="S164" s="39"/>
      <c r="V164" s="39"/>
      <c r="Y164" s="39"/>
      <c r="AB164" s="39"/>
      <c r="AE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  <c r="BF164" s="39"/>
      <c r="BG164" s="39"/>
      <c r="BH164" s="39"/>
      <c r="BI164" s="39"/>
      <c r="BJ164" s="39"/>
      <c r="BK164" s="39"/>
      <c r="BL164" s="39"/>
      <c r="BM164" s="39"/>
      <c r="BN164" s="39"/>
      <c r="BO164" s="39"/>
      <c r="BR164" s="39"/>
      <c r="BU164" s="39"/>
      <c r="BX164" s="67"/>
      <c r="BY164" s="67"/>
      <c r="BZ164" s="67"/>
      <c r="CA164" s="67"/>
    </row>
    <row r="165" spans="4:79" s="2" customFormat="1" x14ac:dyDescent="0.25">
      <c r="D165" s="40"/>
      <c r="E165" s="52"/>
      <c r="F165" s="52"/>
      <c r="G165" s="40"/>
      <c r="J165" s="39"/>
      <c r="K165" s="39"/>
      <c r="L165" s="39"/>
      <c r="M165" s="39"/>
      <c r="N165" s="39"/>
      <c r="O165" s="39"/>
      <c r="P165" s="39"/>
      <c r="S165" s="39"/>
      <c r="V165" s="39"/>
      <c r="Y165" s="39"/>
      <c r="AB165" s="39"/>
      <c r="AE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  <c r="BF165" s="39"/>
      <c r="BG165" s="39"/>
      <c r="BH165" s="39"/>
      <c r="BI165" s="39"/>
      <c r="BJ165" s="39"/>
      <c r="BK165" s="39"/>
      <c r="BL165" s="39"/>
      <c r="BM165" s="39"/>
      <c r="BN165" s="39"/>
      <c r="BO165" s="39"/>
      <c r="BR165" s="39"/>
      <c r="BU165" s="39"/>
      <c r="BX165" s="67"/>
      <c r="BY165" s="67"/>
      <c r="BZ165" s="67"/>
      <c r="CA165" s="67"/>
    </row>
    <row r="166" spans="4:79" s="2" customFormat="1" x14ac:dyDescent="0.25">
      <c r="D166" s="40"/>
      <c r="E166" s="52"/>
      <c r="F166" s="52"/>
      <c r="G166" s="40"/>
      <c r="J166" s="39"/>
      <c r="K166" s="39"/>
      <c r="L166" s="39"/>
      <c r="M166" s="39"/>
      <c r="N166" s="39"/>
      <c r="O166" s="39"/>
      <c r="P166" s="39"/>
      <c r="S166" s="39"/>
      <c r="V166" s="39"/>
      <c r="Y166" s="39"/>
      <c r="AB166" s="39"/>
      <c r="AE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  <c r="BF166" s="39"/>
      <c r="BG166" s="39"/>
      <c r="BH166" s="39"/>
      <c r="BI166" s="39"/>
      <c r="BJ166" s="39"/>
      <c r="BK166" s="39"/>
      <c r="BL166" s="39"/>
      <c r="BM166" s="39"/>
      <c r="BN166" s="39"/>
      <c r="BO166" s="39"/>
      <c r="BR166" s="39"/>
      <c r="BU166" s="39"/>
      <c r="BX166" s="67"/>
      <c r="BY166" s="67"/>
      <c r="BZ166" s="67"/>
      <c r="CA166" s="67"/>
    </row>
    <row r="167" spans="4:79" s="2" customFormat="1" x14ac:dyDescent="0.25">
      <c r="D167" s="40"/>
      <c r="E167" s="52"/>
      <c r="F167" s="52"/>
      <c r="G167" s="40"/>
      <c r="J167" s="39"/>
      <c r="K167" s="39"/>
      <c r="L167" s="39"/>
      <c r="M167" s="39"/>
      <c r="N167" s="39"/>
      <c r="O167" s="39"/>
      <c r="P167" s="39"/>
      <c r="S167" s="39"/>
      <c r="V167" s="39"/>
      <c r="Y167" s="39"/>
      <c r="AB167" s="39"/>
      <c r="AE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  <c r="BF167" s="39"/>
      <c r="BG167" s="39"/>
      <c r="BH167" s="39"/>
      <c r="BI167" s="39"/>
      <c r="BJ167" s="39"/>
      <c r="BK167" s="39"/>
      <c r="BL167" s="39"/>
      <c r="BM167" s="39"/>
      <c r="BN167" s="39"/>
      <c r="BO167" s="39"/>
      <c r="BR167" s="39"/>
      <c r="BU167" s="39"/>
      <c r="BX167" s="67"/>
      <c r="BY167" s="67"/>
      <c r="BZ167" s="67"/>
      <c r="CA167" s="67"/>
    </row>
    <row r="168" spans="4:79" s="2" customFormat="1" x14ac:dyDescent="0.25">
      <c r="D168" s="40"/>
      <c r="E168" s="52"/>
      <c r="F168" s="52"/>
      <c r="G168" s="40"/>
      <c r="J168" s="39"/>
      <c r="K168" s="39"/>
      <c r="L168" s="39"/>
      <c r="M168" s="39"/>
      <c r="N168" s="39"/>
      <c r="O168" s="39"/>
      <c r="P168" s="39"/>
      <c r="S168" s="39"/>
      <c r="V168" s="39"/>
      <c r="Y168" s="39"/>
      <c r="AB168" s="39"/>
      <c r="AE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  <c r="BF168" s="39"/>
      <c r="BG168" s="39"/>
      <c r="BH168" s="39"/>
      <c r="BI168" s="39"/>
      <c r="BJ168" s="39"/>
      <c r="BK168" s="39"/>
      <c r="BL168" s="39"/>
      <c r="BM168" s="39"/>
      <c r="BN168" s="39"/>
      <c r="BO168" s="39"/>
      <c r="BR168" s="39"/>
      <c r="BU168" s="39"/>
      <c r="BX168" s="67"/>
      <c r="BY168" s="67"/>
      <c r="BZ168" s="67"/>
      <c r="CA168" s="67"/>
    </row>
    <row r="169" spans="4:79" s="2" customFormat="1" x14ac:dyDescent="0.25">
      <c r="D169" s="40"/>
      <c r="E169" s="52"/>
      <c r="F169" s="52"/>
      <c r="G169" s="40"/>
      <c r="J169" s="39"/>
      <c r="K169" s="39"/>
      <c r="L169" s="39"/>
      <c r="M169" s="39"/>
      <c r="N169" s="39"/>
      <c r="O169" s="39"/>
      <c r="P169" s="39"/>
      <c r="S169" s="39"/>
      <c r="V169" s="39"/>
      <c r="Y169" s="39"/>
      <c r="AB169" s="39"/>
      <c r="AE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  <c r="BF169" s="39"/>
      <c r="BG169" s="39"/>
      <c r="BH169" s="39"/>
      <c r="BI169" s="39"/>
      <c r="BJ169" s="39"/>
      <c r="BK169" s="39"/>
      <c r="BL169" s="39"/>
      <c r="BM169" s="39"/>
      <c r="BN169" s="39"/>
      <c r="BO169" s="39"/>
      <c r="BR169" s="39"/>
      <c r="BU169" s="39"/>
      <c r="BX169" s="67"/>
      <c r="BY169" s="67"/>
      <c r="BZ169" s="67"/>
      <c r="CA169" s="67"/>
    </row>
    <row r="170" spans="4:79" s="2" customFormat="1" x14ac:dyDescent="0.25">
      <c r="D170" s="40"/>
      <c r="E170" s="52"/>
      <c r="F170" s="52"/>
      <c r="G170" s="40"/>
      <c r="J170" s="39"/>
      <c r="K170" s="39"/>
      <c r="L170" s="39"/>
      <c r="M170" s="39"/>
      <c r="N170" s="39"/>
      <c r="O170" s="39"/>
      <c r="P170" s="39"/>
      <c r="S170" s="39"/>
      <c r="V170" s="39"/>
      <c r="Y170" s="39"/>
      <c r="AB170" s="39"/>
      <c r="AE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  <c r="BF170" s="39"/>
      <c r="BG170" s="39"/>
      <c r="BH170" s="39"/>
      <c r="BI170" s="39"/>
      <c r="BJ170" s="39"/>
      <c r="BK170" s="39"/>
      <c r="BL170" s="39"/>
      <c r="BM170" s="39"/>
      <c r="BN170" s="39"/>
      <c r="BO170" s="39"/>
      <c r="BR170" s="39"/>
      <c r="BU170" s="39"/>
      <c r="BX170" s="67"/>
      <c r="BY170" s="67"/>
      <c r="BZ170" s="67"/>
      <c r="CA170" s="67"/>
    </row>
    <row r="171" spans="4:79" s="2" customFormat="1" x14ac:dyDescent="0.25">
      <c r="D171" s="40"/>
      <c r="E171" s="52"/>
      <c r="F171" s="52"/>
      <c r="G171" s="40"/>
      <c r="J171" s="39"/>
      <c r="K171" s="39"/>
      <c r="L171" s="39"/>
      <c r="M171" s="39"/>
      <c r="N171" s="39"/>
      <c r="O171" s="39"/>
      <c r="P171" s="39"/>
      <c r="S171" s="39"/>
      <c r="V171" s="39"/>
      <c r="Y171" s="39"/>
      <c r="AB171" s="39"/>
      <c r="AE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  <c r="BF171" s="39"/>
      <c r="BG171" s="39"/>
      <c r="BH171" s="39"/>
      <c r="BI171" s="39"/>
      <c r="BJ171" s="39"/>
      <c r="BK171" s="39"/>
      <c r="BL171" s="39"/>
      <c r="BM171" s="39"/>
      <c r="BN171" s="39"/>
      <c r="BO171" s="39"/>
      <c r="BR171" s="39"/>
      <c r="BU171" s="39"/>
      <c r="BX171" s="67"/>
      <c r="BY171" s="67"/>
      <c r="BZ171" s="67"/>
      <c r="CA171" s="67"/>
    </row>
    <row r="172" spans="4:79" s="2" customFormat="1" x14ac:dyDescent="0.25">
      <c r="D172" s="40"/>
      <c r="E172" s="52"/>
      <c r="F172" s="52"/>
      <c r="G172" s="40"/>
      <c r="J172" s="39"/>
      <c r="K172" s="39"/>
      <c r="L172" s="39"/>
      <c r="M172" s="39"/>
      <c r="N172" s="39"/>
      <c r="O172" s="39"/>
      <c r="P172" s="39"/>
      <c r="S172" s="39"/>
      <c r="V172" s="39"/>
      <c r="Y172" s="39"/>
      <c r="AB172" s="39"/>
      <c r="AE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  <c r="BF172" s="39"/>
      <c r="BG172" s="39"/>
      <c r="BH172" s="39"/>
      <c r="BI172" s="39"/>
      <c r="BJ172" s="39"/>
      <c r="BK172" s="39"/>
      <c r="BL172" s="39"/>
      <c r="BM172" s="39"/>
      <c r="BN172" s="39"/>
      <c r="BO172" s="39"/>
      <c r="BR172" s="39"/>
      <c r="BU172" s="39"/>
      <c r="BX172" s="67"/>
      <c r="BY172" s="67"/>
      <c r="BZ172" s="67"/>
      <c r="CA172" s="67"/>
    </row>
    <row r="173" spans="4:79" s="2" customFormat="1" x14ac:dyDescent="0.25">
      <c r="D173" s="40"/>
      <c r="E173" s="52"/>
      <c r="F173" s="52"/>
      <c r="G173" s="40"/>
      <c r="J173" s="39"/>
      <c r="K173" s="39"/>
      <c r="L173" s="39"/>
      <c r="M173" s="39"/>
      <c r="N173" s="39"/>
      <c r="O173" s="39"/>
      <c r="P173" s="39"/>
      <c r="S173" s="39"/>
      <c r="V173" s="39"/>
      <c r="Y173" s="39"/>
      <c r="AB173" s="39"/>
      <c r="AE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  <c r="BF173" s="39"/>
      <c r="BG173" s="39"/>
      <c r="BH173" s="39"/>
      <c r="BI173" s="39"/>
      <c r="BJ173" s="39"/>
      <c r="BK173" s="39"/>
      <c r="BL173" s="39"/>
      <c r="BM173" s="39"/>
      <c r="BN173" s="39"/>
      <c r="BO173" s="39"/>
      <c r="BR173" s="39"/>
      <c r="BU173" s="39"/>
      <c r="BX173" s="67"/>
      <c r="BY173" s="67"/>
      <c r="BZ173" s="67"/>
      <c r="CA173" s="67"/>
    </row>
    <row r="174" spans="4:79" s="2" customFormat="1" x14ac:dyDescent="0.25">
      <c r="D174" s="40"/>
      <c r="E174" s="52"/>
      <c r="F174" s="52"/>
      <c r="G174" s="40"/>
      <c r="J174" s="39"/>
      <c r="K174" s="39"/>
      <c r="L174" s="39"/>
      <c r="M174" s="39"/>
      <c r="N174" s="39"/>
      <c r="O174" s="39"/>
      <c r="P174" s="39"/>
      <c r="S174" s="39"/>
      <c r="V174" s="39"/>
      <c r="Y174" s="39"/>
      <c r="AB174" s="39"/>
      <c r="AE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  <c r="BF174" s="39"/>
      <c r="BG174" s="39"/>
      <c r="BH174" s="39"/>
      <c r="BI174" s="39"/>
      <c r="BJ174" s="39"/>
      <c r="BK174" s="39"/>
      <c r="BL174" s="39"/>
      <c r="BM174" s="39"/>
      <c r="BN174" s="39"/>
      <c r="BO174" s="39"/>
      <c r="BR174" s="39"/>
      <c r="BU174" s="39"/>
      <c r="BX174" s="67"/>
      <c r="BY174" s="67"/>
      <c r="BZ174" s="67"/>
      <c r="CA174" s="67"/>
    </row>
    <row r="175" spans="4:79" s="2" customFormat="1" x14ac:dyDescent="0.25">
      <c r="D175" s="40"/>
      <c r="E175" s="52"/>
      <c r="F175" s="52"/>
      <c r="G175" s="40"/>
      <c r="J175" s="39"/>
      <c r="K175" s="39"/>
      <c r="L175" s="39"/>
      <c r="M175" s="39"/>
      <c r="N175" s="39"/>
      <c r="O175" s="39"/>
      <c r="P175" s="39"/>
      <c r="S175" s="39"/>
      <c r="V175" s="39"/>
      <c r="Y175" s="39"/>
      <c r="AB175" s="39"/>
      <c r="AE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  <c r="BF175" s="39"/>
      <c r="BG175" s="39"/>
      <c r="BH175" s="39"/>
      <c r="BI175" s="39"/>
      <c r="BJ175" s="39"/>
      <c r="BK175" s="39"/>
      <c r="BL175" s="39"/>
      <c r="BM175" s="39"/>
      <c r="BN175" s="39"/>
      <c r="BO175" s="39"/>
      <c r="BR175" s="39"/>
      <c r="BU175" s="39"/>
      <c r="BX175" s="67"/>
      <c r="BY175" s="67"/>
      <c r="BZ175" s="67"/>
      <c r="CA175" s="67"/>
    </row>
    <row r="176" spans="4:79" s="2" customFormat="1" x14ac:dyDescent="0.25">
      <c r="D176" s="40"/>
      <c r="E176" s="52"/>
      <c r="F176" s="52"/>
      <c r="G176" s="40"/>
      <c r="J176" s="39"/>
      <c r="K176" s="39"/>
      <c r="L176" s="39"/>
      <c r="M176" s="39"/>
      <c r="N176" s="39"/>
      <c r="O176" s="39"/>
      <c r="P176" s="39"/>
      <c r="S176" s="39"/>
      <c r="V176" s="39"/>
      <c r="Y176" s="39"/>
      <c r="AB176" s="39"/>
      <c r="AE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  <c r="BJ176" s="39"/>
      <c r="BK176" s="39"/>
      <c r="BL176" s="39"/>
      <c r="BM176" s="39"/>
      <c r="BN176" s="39"/>
      <c r="BO176" s="39"/>
      <c r="BR176" s="39"/>
      <c r="BU176" s="39"/>
      <c r="BX176" s="67"/>
      <c r="BY176" s="67"/>
      <c r="BZ176" s="67"/>
      <c r="CA176" s="67"/>
    </row>
    <row r="177" spans="4:79" s="2" customFormat="1" x14ac:dyDescent="0.25">
      <c r="D177" s="40"/>
      <c r="E177" s="52"/>
      <c r="F177" s="52"/>
      <c r="G177" s="40"/>
      <c r="J177" s="39"/>
      <c r="K177" s="39"/>
      <c r="L177" s="39"/>
      <c r="M177" s="39"/>
      <c r="N177" s="39"/>
      <c r="O177" s="39"/>
      <c r="P177" s="39"/>
      <c r="S177" s="39"/>
      <c r="V177" s="39"/>
      <c r="Y177" s="39"/>
      <c r="AB177" s="39"/>
      <c r="AE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R177" s="39"/>
      <c r="BU177" s="39"/>
      <c r="BX177" s="67"/>
      <c r="BY177" s="67"/>
      <c r="BZ177" s="67"/>
      <c r="CA177" s="67"/>
    </row>
    <row r="178" spans="4:79" s="2" customFormat="1" x14ac:dyDescent="0.25">
      <c r="D178" s="40"/>
      <c r="E178" s="52"/>
      <c r="F178" s="52"/>
      <c r="G178" s="40"/>
      <c r="J178" s="39"/>
      <c r="K178" s="39"/>
      <c r="L178" s="39"/>
      <c r="M178" s="39"/>
      <c r="N178" s="39"/>
      <c r="O178" s="39"/>
      <c r="P178" s="39"/>
      <c r="S178" s="39"/>
      <c r="V178" s="39"/>
      <c r="Y178" s="39"/>
      <c r="AB178" s="39"/>
      <c r="AE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R178" s="39"/>
      <c r="BU178" s="39"/>
      <c r="BX178" s="67"/>
      <c r="BY178" s="67"/>
      <c r="BZ178" s="67"/>
      <c r="CA178" s="67"/>
    </row>
    <row r="179" spans="4:79" s="2" customFormat="1" x14ac:dyDescent="0.25">
      <c r="D179" s="40"/>
      <c r="E179" s="52"/>
      <c r="F179" s="52"/>
      <c r="G179" s="40"/>
      <c r="J179" s="39"/>
      <c r="K179" s="39"/>
      <c r="L179" s="39"/>
      <c r="M179" s="39"/>
      <c r="N179" s="39"/>
      <c r="O179" s="39"/>
      <c r="P179" s="39"/>
      <c r="S179" s="39"/>
      <c r="V179" s="39"/>
      <c r="Y179" s="39"/>
      <c r="AB179" s="39"/>
      <c r="AE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  <c r="BE179" s="39"/>
      <c r="BF179" s="39"/>
      <c r="BG179" s="39"/>
      <c r="BH179" s="39"/>
      <c r="BI179" s="39"/>
      <c r="BJ179" s="39"/>
      <c r="BK179" s="39"/>
      <c r="BL179" s="39"/>
      <c r="BM179" s="39"/>
      <c r="BN179" s="39"/>
      <c r="BO179" s="39"/>
      <c r="BR179" s="39"/>
      <c r="BU179" s="39"/>
      <c r="BX179" s="67"/>
      <c r="BY179" s="67"/>
      <c r="BZ179" s="67"/>
      <c r="CA179" s="67"/>
    </row>
    <row r="180" spans="4:79" s="2" customFormat="1" x14ac:dyDescent="0.25">
      <c r="D180" s="40"/>
      <c r="E180" s="52"/>
      <c r="F180" s="52"/>
      <c r="G180" s="40"/>
      <c r="J180" s="39"/>
      <c r="K180" s="39"/>
      <c r="L180" s="39"/>
      <c r="M180" s="39"/>
      <c r="N180" s="39"/>
      <c r="O180" s="39"/>
      <c r="P180" s="39"/>
      <c r="S180" s="39"/>
      <c r="V180" s="39"/>
      <c r="Y180" s="39"/>
      <c r="AB180" s="39"/>
      <c r="AE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  <c r="BE180" s="39"/>
      <c r="BF180" s="39"/>
      <c r="BG180" s="39"/>
      <c r="BH180" s="39"/>
      <c r="BI180" s="39"/>
      <c r="BJ180" s="39"/>
      <c r="BK180" s="39"/>
      <c r="BL180" s="39"/>
      <c r="BM180" s="39"/>
      <c r="BN180" s="39"/>
      <c r="BO180" s="39"/>
      <c r="BR180" s="39"/>
      <c r="BU180" s="39"/>
      <c r="BX180" s="67"/>
      <c r="BY180" s="67"/>
      <c r="BZ180" s="67"/>
      <c r="CA180" s="67"/>
    </row>
    <row r="181" spans="4:79" s="2" customFormat="1" x14ac:dyDescent="0.25">
      <c r="D181" s="40"/>
      <c r="E181" s="52"/>
      <c r="F181" s="52"/>
      <c r="G181" s="40"/>
      <c r="J181" s="39"/>
      <c r="K181" s="39"/>
      <c r="L181" s="39"/>
      <c r="M181" s="39"/>
      <c r="N181" s="39"/>
      <c r="O181" s="39"/>
      <c r="P181" s="39"/>
      <c r="S181" s="39"/>
      <c r="V181" s="39"/>
      <c r="Y181" s="39"/>
      <c r="AB181" s="39"/>
      <c r="AE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  <c r="BE181" s="39"/>
      <c r="BF181" s="39"/>
      <c r="BG181" s="39"/>
      <c r="BH181" s="39"/>
      <c r="BI181" s="39"/>
      <c r="BJ181" s="39"/>
      <c r="BK181" s="39"/>
      <c r="BL181" s="39"/>
      <c r="BM181" s="39"/>
      <c r="BN181" s="39"/>
      <c r="BO181" s="39"/>
      <c r="BR181" s="39"/>
      <c r="BU181" s="39"/>
      <c r="BX181" s="67"/>
      <c r="BY181" s="67"/>
      <c r="BZ181" s="67"/>
      <c r="CA181" s="67"/>
    </row>
    <row r="182" spans="4:79" s="2" customFormat="1" x14ac:dyDescent="0.25">
      <c r="D182" s="40"/>
      <c r="E182" s="52"/>
      <c r="F182" s="52"/>
      <c r="G182" s="40"/>
      <c r="J182" s="39"/>
      <c r="K182" s="39"/>
      <c r="L182" s="39"/>
      <c r="M182" s="39"/>
      <c r="N182" s="39"/>
      <c r="O182" s="39"/>
      <c r="P182" s="39"/>
      <c r="S182" s="39"/>
      <c r="V182" s="39"/>
      <c r="Y182" s="39"/>
      <c r="AB182" s="39"/>
      <c r="AE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  <c r="BE182" s="39"/>
      <c r="BF182" s="39"/>
      <c r="BG182" s="39"/>
      <c r="BH182" s="39"/>
      <c r="BI182" s="39"/>
      <c r="BJ182" s="39"/>
      <c r="BK182" s="39"/>
      <c r="BL182" s="39"/>
      <c r="BM182" s="39"/>
      <c r="BN182" s="39"/>
      <c r="BO182" s="39"/>
      <c r="BR182" s="39"/>
      <c r="BU182" s="39"/>
      <c r="BX182" s="67"/>
      <c r="BY182" s="67"/>
      <c r="BZ182" s="67"/>
      <c r="CA182" s="67"/>
    </row>
    <row r="183" spans="4:79" s="2" customFormat="1" x14ac:dyDescent="0.25">
      <c r="D183" s="40"/>
      <c r="E183" s="52"/>
      <c r="F183" s="52"/>
      <c r="G183" s="40"/>
      <c r="J183" s="39"/>
      <c r="K183" s="39"/>
      <c r="L183" s="39"/>
      <c r="M183" s="39"/>
      <c r="N183" s="39"/>
      <c r="O183" s="39"/>
      <c r="P183" s="39"/>
      <c r="S183" s="39"/>
      <c r="V183" s="39"/>
      <c r="Y183" s="39"/>
      <c r="AB183" s="39"/>
      <c r="AE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  <c r="BE183" s="39"/>
      <c r="BF183" s="39"/>
      <c r="BG183" s="39"/>
      <c r="BH183" s="39"/>
      <c r="BI183" s="39"/>
      <c r="BJ183" s="39"/>
      <c r="BK183" s="39"/>
      <c r="BL183" s="39"/>
      <c r="BM183" s="39"/>
      <c r="BN183" s="39"/>
      <c r="BO183" s="39"/>
      <c r="BR183" s="39"/>
      <c r="BU183" s="39"/>
      <c r="BX183" s="67"/>
      <c r="BY183" s="67"/>
      <c r="BZ183" s="67"/>
      <c r="CA183" s="67"/>
    </row>
    <row r="184" spans="4:79" s="2" customFormat="1" x14ac:dyDescent="0.25">
      <c r="D184" s="40"/>
      <c r="E184" s="52"/>
      <c r="F184" s="52"/>
      <c r="G184" s="40"/>
      <c r="J184" s="39"/>
      <c r="K184" s="39"/>
      <c r="L184" s="39"/>
      <c r="M184" s="39"/>
      <c r="N184" s="39"/>
      <c r="O184" s="39"/>
      <c r="P184" s="39"/>
      <c r="S184" s="39"/>
      <c r="V184" s="39"/>
      <c r="Y184" s="39"/>
      <c r="AB184" s="39"/>
      <c r="AE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  <c r="BE184" s="39"/>
      <c r="BF184" s="39"/>
      <c r="BG184" s="39"/>
      <c r="BH184" s="39"/>
      <c r="BI184" s="39"/>
      <c r="BJ184" s="39"/>
      <c r="BK184" s="39"/>
      <c r="BL184" s="39"/>
      <c r="BM184" s="39"/>
      <c r="BN184" s="39"/>
      <c r="BO184" s="39"/>
      <c r="BR184" s="39"/>
      <c r="BU184" s="39"/>
      <c r="BX184" s="67"/>
      <c r="BY184" s="67"/>
      <c r="BZ184" s="67"/>
      <c r="CA184" s="67"/>
    </row>
    <row r="185" spans="4:79" s="2" customFormat="1" x14ac:dyDescent="0.25">
      <c r="D185" s="40"/>
      <c r="E185" s="52"/>
      <c r="F185" s="52"/>
      <c r="G185" s="40"/>
      <c r="J185" s="39"/>
      <c r="K185" s="39"/>
      <c r="L185" s="39"/>
      <c r="M185" s="39"/>
      <c r="N185" s="39"/>
      <c r="O185" s="39"/>
      <c r="P185" s="39"/>
      <c r="S185" s="39"/>
      <c r="V185" s="39"/>
      <c r="Y185" s="39"/>
      <c r="AB185" s="39"/>
      <c r="AE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  <c r="BK185" s="39"/>
      <c r="BL185" s="39"/>
      <c r="BM185" s="39"/>
      <c r="BN185" s="39"/>
      <c r="BO185" s="39"/>
      <c r="BR185" s="39"/>
      <c r="BU185" s="39"/>
      <c r="BX185" s="67"/>
      <c r="BY185" s="67"/>
      <c r="BZ185" s="67"/>
      <c r="CA185" s="67"/>
    </row>
    <row r="186" spans="4:79" s="2" customFormat="1" x14ac:dyDescent="0.25">
      <c r="D186" s="40"/>
      <c r="E186" s="52"/>
      <c r="F186" s="52"/>
      <c r="G186" s="40"/>
      <c r="J186" s="39"/>
      <c r="K186" s="39"/>
      <c r="L186" s="39"/>
      <c r="M186" s="39"/>
      <c r="N186" s="39"/>
      <c r="O186" s="39"/>
      <c r="P186" s="39"/>
      <c r="S186" s="39"/>
      <c r="V186" s="39"/>
      <c r="Y186" s="39"/>
      <c r="AB186" s="39"/>
      <c r="AE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  <c r="BE186" s="39"/>
      <c r="BF186" s="39"/>
      <c r="BG186" s="39"/>
      <c r="BH186" s="39"/>
      <c r="BI186" s="39"/>
      <c r="BJ186" s="39"/>
      <c r="BK186" s="39"/>
      <c r="BL186" s="39"/>
      <c r="BM186" s="39"/>
      <c r="BN186" s="39"/>
      <c r="BO186" s="39"/>
      <c r="BR186" s="39"/>
      <c r="BU186" s="39"/>
      <c r="BX186" s="67"/>
      <c r="BY186" s="67"/>
      <c r="BZ186" s="67"/>
      <c r="CA186" s="67"/>
    </row>
    <row r="187" spans="4:79" s="2" customFormat="1" x14ac:dyDescent="0.25">
      <c r="D187" s="40"/>
      <c r="E187" s="52"/>
      <c r="F187" s="52"/>
      <c r="G187" s="40"/>
      <c r="J187" s="39"/>
      <c r="K187" s="39"/>
      <c r="L187" s="39"/>
      <c r="M187" s="39"/>
      <c r="N187" s="39"/>
      <c r="O187" s="39"/>
      <c r="P187" s="39"/>
      <c r="S187" s="39"/>
      <c r="V187" s="39"/>
      <c r="Y187" s="39"/>
      <c r="AB187" s="39"/>
      <c r="AE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39"/>
      <c r="BD187" s="39"/>
      <c r="BE187" s="39"/>
      <c r="BF187" s="39"/>
      <c r="BG187" s="39"/>
      <c r="BH187" s="39"/>
      <c r="BI187" s="39"/>
      <c r="BJ187" s="39"/>
      <c r="BK187" s="39"/>
      <c r="BL187" s="39"/>
      <c r="BM187" s="39"/>
      <c r="BN187" s="39"/>
      <c r="BO187" s="39"/>
      <c r="BR187" s="39"/>
      <c r="BU187" s="39"/>
      <c r="BX187" s="67"/>
      <c r="BY187" s="67"/>
      <c r="BZ187" s="67"/>
      <c r="CA187" s="67"/>
    </row>
    <row r="188" spans="4:79" s="2" customFormat="1" x14ac:dyDescent="0.25">
      <c r="D188" s="40"/>
      <c r="E188" s="52"/>
      <c r="F188" s="52"/>
      <c r="G188" s="40"/>
      <c r="J188" s="39"/>
      <c r="K188" s="39"/>
      <c r="L188" s="39"/>
      <c r="M188" s="39"/>
      <c r="N188" s="39"/>
      <c r="O188" s="39"/>
      <c r="P188" s="39"/>
      <c r="S188" s="39"/>
      <c r="V188" s="39"/>
      <c r="Y188" s="39"/>
      <c r="AB188" s="39"/>
      <c r="AE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  <c r="BA188" s="39"/>
      <c r="BB188" s="39"/>
      <c r="BC188" s="39"/>
      <c r="BD188" s="39"/>
      <c r="BE188" s="39"/>
      <c r="BF188" s="39"/>
      <c r="BG188" s="39"/>
      <c r="BH188" s="39"/>
      <c r="BI188" s="39"/>
      <c r="BJ188" s="39"/>
      <c r="BK188" s="39"/>
      <c r="BL188" s="39"/>
      <c r="BM188" s="39"/>
      <c r="BN188" s="39"/>
      <c r="BO188" s="39"/>
      <c r="BR188" s="39"/>
      <c r="BU188" s="39"/>
      <c r="BX188" s="67"/>
      <c r="BY188" s="67"/>
      <c r="BZ188" s="67"/>
      <c r="CA188" s="67"/>
    </row>
    <row r="189" spans="4:79" s="2" customFormat="1" x14ac:dyDescent="0.25">
      <c r="D189" s="40"/>
      <c r="E189" s="52"/>
      <c r="F189" s="52"/>
      <c r="G189" s="40"/>
      <c r="J189" s="39"/>
      <c r="K189" s="39"/>
      <c r="L189" s="39"/>
      <c r="M189" s="39"/>
      <c r="N189" s="39"/>
      <c r="O189" s="39"/>
      <c r="P189" s="39"/>
      <c r="S189" s="39"/>
      <c r="V189" s="39"/>
      <c r="Y189" s="39"/>
      <c r="AB189" s="39"/>
      <c r="AE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39"/>
      <c r="BE189" s="39"/>
      <c r="BF189" s="39"/>
      <c r="BG189" s="39"/>
      <c r="BH189" s="39"/>
      <c r="BI189" s="39"/>
      <c r="BJ189" s="39"/>
      <c r="BK189" s="39"/>
      <c r="BL189" s="39"/>
      <c r="BM189" s="39"/>
      <c r="BN189" s="39"/>
      <c r="BO189" s="39"/>
      <c r="BR189" s="39"/>
      <c r="BU189" s="39"/>
      <c r="BX189" s="67"/>
      <c r="BY189" s="67"/>
      <c r="BZ189" s="67"/>
      <c r="CA189" s="67"/>
    </row>
    <row r="190" spans="4:79" s="2" customFormat="1" x14ac:dyDescent="0.25">
      <c r="D190" s="40"/>
      <c r="E190" s="52"/>
      <c r="F190" s="52"/>
      <c r="G190" s="40"/>
      <c r="J190" s="39"/>
      <c r="K190" s="39"/>
      <c r="L190" s="39"/>
      <c r="M190" s="39"/>
      <c r="N190" s="39"/>
      <c r="O190" s="39"/>
      <c r="P190" s="39"/>
      <c r="S190" s="39"/>
      <c r="V190" s="39"/>
      <c r="Y190" s="39"/>
      <c r="AB190" s="39"/>
      <c r="AE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39"/>
      <c r="BD190" s="39"/>
      <c r="BE190" s="39"/>
      <c r="BF190" s="39"/>
      <c r="BG190" s="39"/>
      <c r="BH190" s="39"/>
      <c r="BI190" s="39"/>
      <c r="BJ190" s="39"/>
      <c r="BK190" s="39"/>
      <c r="BL190" s="39"/>
      <c r="BM190" s="39"/>
      <c r="BN190" s="39"/>
      <c r="BO190" s="39"/>
      <c r="BR190" s="39"/>
      <c r="BU190" s="39"/>
      <c r="BX190" s="67"/>
      <c r="BY190" s="67"/>
      <c r="BZ190" s="67"/>
      <c r="CA190" s="67"/>
    </row>
    <row r="191" spans="4:79" s="2" customFormat="1" x14ac:dyDescent="0.25">
      <c r="D191" s="40"/>
      <c r="E191" s="52"/>
      <c r="F191" s="52"/>
      <c r="G191" s="40"/>
      <c r="J191" s="39"/>
      <c r="K191" s="39"/>
      <c r="L191" s="39"/>
      <c r="M191" s="39"/>
      <c r="N191" s="39"/>
      <c r="O191" s="39"/>
      <c r="P191" s="39"/>
      <c r="S191" s="39"/>
      <c r="V191" s="39"/>
      <c r="Y191" s="39"/>
      <c r="AB191" s="39"/>
      <c r="AE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39"/>
      <c r="BD191" s="39"/>
      <c r="BE191" s="39"/>
      <c r="BF191" s="39"/>
      <c r="BG191" s="39"/>
      <c r="BH191" s="39"/>
      <c r="BI191" s="39"/>
      <c r="BJ191" s="39"/>
      <c r="BK191" s="39"/>
      <c r="BL191" s="39"/>
      <c r="BM191" s="39"/>
      <c r="BN191" s="39"/>
      <c r="BO191" s="39"/>
      <c r="BR191" s="39"/>
      <c r="BU191" s="39"/>
      <c r="BX191" s="67"/>
      <c r="BY191" s="67"/>
      <c r="BZ191" s="67"/>
      <c r="CA191" s="67"/>
    </row>
    <row r="192" spans="4:79" s="2" customFormat="1" x14ac:dyDescent="0.25">
      <c r="D192" s="40"/>
      <c r="E192" s="52"/>
      <c r="F192" s="52"/>
      <c r="G192" s="40"/>
      <c r="J192" s="39"/>
      <c r="K192" s="39"/>
      <c r="L192" s="39"/>
      <c r="M192" s="39"/>
      <c r="N192" s="39"/>
      <c r="O192" s="39"/>
      <c r="P192" s="39"/>
      <c r="S192" s="39"/>
      <c r="V192" s="39"/>
      <c r="Y192" s="39"/>
      <c r="AB192" s="39"/>
      <c r="AE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  <c r="AZ192" s="39"/>
      <c r="BA192" s="39"/>
      <c r="BB192" s="39"/>
      <c r="BC192" s="39"/>
      <c r="BD192" s="39"/>
      <c r="BE192" s="39"/>
      <c r="BF192" s="39"/>
      <c r="BG192" s="39"/>
      <c r="BH192" s="39"/>
      <c r="BI192" s="39"/>
      <c r="BJ192" s="39"/>
      <c r="BK192" s="39"/>
      <c r="BL192" s="39"/>
      <c r="BM192" s="39"/>
      <c r="BN192" s="39"/>
      <c r="BO192" s="39"/>
      <c r="BR192" s="39"/>
      <c r="BU192" s="39"/>
      <c r="BX192" s="67"/>
      <c r="BY192" s="67"/>
      <c r="BZ192" s="67"/>
      <c r="CA192" s="67"/>
    </row>
    <row r="193" spans="4:79" s="2" customFormat="1" x14ac:dyDescent="0.25">
      <c r="D193" s="40"/>
      <c r="E193" s="52"/>
      <c r="F193" s="52"/>
      <c r="G193" s="40"/>
      <c r="J193" s="39"/>
      <c r="K193" s="39"/>
      <c r="L193" s="39"/>
      <c r="M193" s="39"/>
      <c r="N193" s="39"/>
      <c r="O193" s="39"/>
      <c r="P193" s="39"/>
      <c r="S193" s="39"/>
      <c r="V193" s="39"/>
      <c r="Y193" s="39"/>
      <c r="AB193" s="39"/>
      <c r="AE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  <c r="BE193" s="39"/>
      <c r="BF193" s="39"/>
      <c r="BG193" s="39"/>
      <c r="BH193" s="39"/>
      <c r="BI193" s="39"/>
      <c r="BJ193" s="39"/>
      <c r="BK193" s="39"/>
      <c r="BL193" s="39"/>
      <c r="BM193" s="39"/>
      <c r="BN193" s="39"/>
      <c r="BO193" s="39"/>
      <c r="BR193" s="39"/>
      <c r="BU193" s="39"/>
      <c r="BX193" s="67"/>
      <c r="BY193" s="67"/>
      <c r="BZ193" s="67"/>
      <c r="CA193" s="67"/>
    </row>
    <row r="194" spans="4:79" s="2" customFormat="1" x14ac:dyDescent="0.25">
      <c r="D194" s="40"/>
      <c r="E194" s="52"/>
      <c r="F194" s="52"/>
      <c r="G194" s="40"/>
      <c r="J194" s="39"/>
      <c r="K194" s="39"/>
      <c r="L194" s="39"/>
      <c r="M194" s="39"/>
      <c r="N194" s="39"/>
      <c r="O194" s="39"/>
      <c r="P194" s="39"/>
      <c r="S194" s="39"/>
      <c r="V194" s="39"/>
      <c r="Y194" s="39"/>
      <c r="AB194" s="39"/>
      <c r="AE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  <c r="AY194" s="39"/>
      <c r="AZ194" s="39"/>
      <c r="BA194" s="39"/>
      <c r="BB194" s="39"/>
      <c r="BC194" s="39"/>
      <c r="BD194" s="39"/>
      <c r="BE194" s="39"/>
      <c r="BF194" s="39"/>
      <c r="BG194" s="39"/>
      <c r="BH194" s="39"/>
      <c r="BI194" s="39"/>
      <c r="BJ194" s="39"/>
      <c r="BK194" s="39"/>
      <c r="BL194" s="39"/>
      <c r="BM194" s="39"/>
      <c r="BN194" s="39"/>
      <c r="BO194" s="39"/>
      <c r="BR194" s="39"/>
      <c r="BU194" s="39"/>
      <c r="BX194" s="67"/>
      <c r="BY194" s="67"/>
      <c r="BZ194" s="67"/>
      <c r="CA194" s="67"/>
    </row>
    <row r="195" spans="4:79" s="2" customFormat="1" x14ac:dyDescent="0.25">
      <c r="D195" s="40"/>
      <c r="E195" s="52"/>
      <c r="F195" s="52"/>
      <c r="G195" s="40"/>
      <c r="J195" s="39"/>
      <c r="K195" s="39"/>
      <c r="L195" s="39"/>
      <c r="M195" s="39"/>
      <c r="N195" s="39"/>
      <c r="O195" s="39"/>
      <c r="P195" s="39"/>
      <c r="S195" s="39"/>
      <c r="V195" s="39"/>
      <c r="Y195" s="39"/>
      <c r="AB195" s="39"/>
      <c r="AE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39"/>
      <c r="BD195" s="39"/>
      <c r="BE195" s="39"/>
      <c r="BF195" s="39"/>
      <c r="BG195" s="39"/>
      <c r="BH195" s="39"/>
      <c r="BI195" s="39"/>
      <c r="BJ195" s="39"/>
      <c r="BK195" s="39"/>
      <c r="BL195" s="39"/>
      <c r="BM195" s="39"/>
      <c r="BN195" s="39"/>
      <c r="BO195" s="39"/>
      <c r="BR195" s="39"/>
      <c r="BU195" s="39"/>
      <c r="BX195" s="67"/>
      <c r="BY195" s="67"/>
      <c r="BZ195" s="67"/>
      <c r="CA195" s="67"/>
    </row>
    <row r="196" spans="4:79" s="2" customFormat="1" x14ac:dyDescent="0.25">
      <c r="D196" s="40"/>
      <c r="E196" s="52"/>
      <c r="F196" s="52"/>
      <c r="G196" s="40"/>
      <c r="J196" s="39"/>
      <c r="K196" s="39"/>
      <c r="L196" s="39"/>
      <c r="M196" s="39"/>
      <c r="N196" s="39"/>
      <c r="O196" s="39"/>
      <c r="P196" s="39"/>
      <c r="S196" s="39"/>
      <c r="V196" s="39"/>
      <c r="Y196" s="39"/>
      <c r="AB196" s="39"/>
      <c r="AE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39"/>
      <c r="BC196" s="39"/>
      <c r="BD196" s="39"/>
      <c r="BE196" s="39"/>
      <c r="BF196" s="39"/>
      <c r="BG196" s="39"/>
      <c r="BH196" s="39"/>
      <c r="BI196" s="39"/>
      <c r="BJ196" s="39"/>
      <c r="BK196" s="39"/>
      <c r="BL196" s="39"/>
      <c r="BM196" s="39"/>
      <c r="BN196" s="39"/>
      <c r="BO196" s="39"/>
      <c r="BR196" s="39"/>
      <c r="BU196" s="39"/>
      <c r="BX196" s="67"/>
      <c r="BY196" s="67"/>
      <c r="BZ196" s="67"/>
      <c r="CA196" s="67"/>
    </row>
    <row r="197" spans="4:79" s="2" customFormat="1" x14ac:dyDescent="0.25">
      <c r="D197" s="40"/>
      <c r="E197" s="52"/>
      <c r="F197" s="52"/>
      <c r="G197" s="40"/>
      <c r="J197" s="39"/>
      <c r="K197" s="39"/>
      <c r="L197" s="39"/>
      <c r="M197" s="39"/>
      <c r="N197" s="39"/>
      <c r="O197" s="39"/>
      <c r="P197" s="39"/>
      <c r="S197" s="39"/>
      <c r="V197" s="39"/>
      <c r="Y197" s="39"/>
      <c r="AB197" s="39"/>
      <c r="AE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  <c r="BE197" s="39"/>
      <c r="BF197" s="39"/>
      <c r="BG197" s="39"/>
      <c r="BH197" s="39"/>
      <c r="BI197" s="39"/>
      <c r="BJ197" s="39"/>
      <c r="BK197" s="39"/>
      <c r="BL197" s="39"/>
      <c r="BM197" s="39"/>
      <c r="BN197" s="39"/>
      <c r="BO197" s="39"/>
      <c r="BR197" s="39"/>
      <c r="BU197" s="39"/>
      <c r="BX197" s="67"/>
      <c r="BY197" s="67"/>
      <c r="BZ197" s="67"/>
      <c r="CA197" s="67"/>
    </row>
    <row r="198" spans="4:79" s="2" customFormat="1" x14ac:dyDescent="0.25">
      <c r="D198" s="40"/>
      <c r="E198" s="52"/>
      <c r="F198" s="52"/>
      <c r="G198" s="40"/>
      <c r="J198" s="39"/>
      <c r="K198" s="39"/>
      <c r="L198" s="39"/>
      <c r="M198" s="39"/>
      <c r="N198" s="39"/>
      <c r="O198" s="39"/>
      <c r="P198" s="39"/>
      <c r="S198" s="39"/>
      <c r="V198" s="39"/>
      <c r="Y198" s="39"/>
      <c r="AB198" s="39"/>
      <c r="AE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  <c r="BB198" s="39"/>
      <c r="BC198" s="39"/>
      <c r="BD198" s="39"/>
      <c r="BE198" s="39"/>
      <c r="BF198" s="39"/>
      <c r="BG198" s="39"/>
      <c r="BH198" s="39"/>
      <c r="BI198" s="39"/>
      <c r="BJ198" s="39"/>
      <c r="BK198" s="39"/>
      <c r="BL198" s="39"/>
      <c r="BM198" s="39"/>
      <c r="BN198" s="39"/>
      <c r="BO198" s="39"/>
      <c r="BR198" s="39"/>
      <c r="BU198" s="39"/>
      <c r="BX198" s="67"/>
      <c r="BY198" s="67"/>
      <c r="BZ198" s="67"/>
      <c r="CA198" s="67"/>
    </row>
    <row r="199" spans="4:79" s="2" customFormat="1" x14ac:dyDescent="0.25">
      <c r="D199" s="40"/>
      <c r="E199" s="52"/>
      <c r="F199" s="52"/>
      <c r="G199" s="40"/>
      <c r="J199" s="39"/>
      <c r="K199" s="39"/>
      <c r="L199" s="39"/>
      <c r="M199" s="39"/>
      <c r="N199" s="39"/>
      <c r="O199" s="39"/>
      <c r="P199" s="39"/>
      <c r="S199" s="39"/>
      <c r="V199" s="39"/>
      <c r="Y199" s="39"/>
      <c r="AB199" s="39"/>
      <c r="AE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  <c r="BD199" s="39"/>
      <c r="BE199" s="39"/>
      <c r="BF199" s="39"/>
      <c r="BG199" s="39"/>
      <c r="BH199" s="39"/>
      <c r="BI199" s="39"/>
      <c r="BJ199" s="39"/>
      <c r="BK199" s="39"/>
      <c r="BL199" s="39"/>
      <c r="BM199" s="39"/>
      <c r="BN199" s="39"/>
      <c r="BO199" s="39"/>
      <c r="BR199" s="39"/>
      <c r="BU199" s="39"/>
      <c r="BX199" s="67"/>
      <c r="BY199" s="67"/>
      <c r="BZ199" s="67"/>
      <c r="CA199" s="67"/>
    </row>
    <row r="200" spans="4:79" s="2" customFormat="1" x14ac:dyDescent="0.25">
      <c r="D200" s="40"/>
      <c r="E200" s="52"/>
      <c r="F200" s="52"/>
      <c r="G200" s="40"/>
      <c r="J200" s="39"/>
      <c r="K200" s="39"/>
      <c r="L200" s="39"/>
      <c r="M200" s="39"/>
      <c r="N200" s="39"/>
      <c r="O200" s="39"/>
      <c r="P200" s="39"/>
      <c r="S200" s="39"/>
      <c r="V200" s="39"/>
      <c r="Y200" s="39"/>
      <c r="AB200" s="39"/>
      <c r="AE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  <c r="AZ200" s="39"/>
      <c r="BA200" s="39"/>
      <c r="BB200" s="39"/>
      <c r="BC200" s="39"/>
      <c r="BD200" s="39"/>
      <c r="BE200" s="39"/>
      <c r="BF200" s="39"/>
      <c r="BG200" s="39"/>
      <c r="BH200" s="39"/>
      <c r="BI200" s="39"/>
      <c r="BJ200" s="39"/>
      <c r="BK200" s="39"/>
      <c r="BL200" s="39"/>
      <c r="BM200" s="39"/>
      <c r="BN200" s="39"/>
      <c r="BO200" s="39"/>
      <c r="BR200" s="39"/>
      <c r="BU200" s="39"/>
      <c r="BX200" s="67"/>
      <c r="BY200" s="67"/>
      <c r="BZ200" s="67"/>
      <c r="CA200" s="67"/>
    </row>
    <row r="201" spans="4:79" s="2" customFormat="1" x14ac:dyDescent="0.25">
      <c r="D201" s="40"/>
      <c r="E201" s="52"/>
      <c r="F201" s="52"/>
      <c r="G201" s="40"/>
      <c r="J201" s="39"/>
      <c r="K201" s="39"/>
      <c r="L201" s="39"/>
      <c r="M201" s="39"/>
      <c r="N201" s="39"/>
      <c r="O201" s="39"/>
      <c r="P201" s="39"/>
      <c r="S201" s="39"/>
      <c r="V201" s="39"/>
      <c r="Y201" s="39"/>
      <c r="AB201" s="39"/>
      <c r="AE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  <c r="BD201" s="39"/>
      <c r="BE201" s="39"/>
      <c r="BF201" s="39"/>
      <c r="BG201" s="39"/>
      <c r="BH201" s="39"/>
      <c r="BI201" s="39"/>
      <c r="BJ201" s="39"/>
      <c r="BK201" s="39"/>
      <c r="BL201" s="39"/>
      <c r="BM201" s="39"/>
      <c r="BN201" s="39"/>
      <c r="BO201" s="39"/>
      <c r="BR201" s="39"/>
      <c r="BU201" s="39"/>
      <c r="BX201" s="67"/>
      <c r="BY201" s="67"/>
      <c r="BZ201" s="67"/>
      <c r="CA201" s="67"/>
    </row>
    <row r="202" spans="4:79" s="2" customFormat="1" x14ac:dyDescent="0.25">
      <c r="D202" s="40"/>
      <c r="E202" s="52"/>
      <c r="F202" s="52"/>
      <c r="G202" s="40"/>
      <c r="J202" s="39"/>
      <c r="K202" s="39"/>
      <c r="L202" s="39"/>
      <c r="M202" s="39"/>
      <c r="N202" s="39"/>
      <c r="O202" s="39"/>
      <c r="P202" s="39"/>
      <c r="S202" s="39"/>
      <c r="V202" s="39"/>
      <c r="Y202" s="39"/>
      <c r="AB202" s="39"/>
      <c r="AE202" s="39"/>
      <c r="AH202" s="39"/>
      <c r="AI202" s="39"/>
      <c r="AJ202" s="39"/>
      <c r="AK202" s="39"/>
      <c r="AL202" s="39"/>
      <c r="AM202" s="39"/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  <c r="AX202" s="39"/>
      <c r="AY202" s="39"/>
      <c r="AZ202" s="39"/>
      <c r="BA202" s="39"/>
      <c r="BB202" s="39"/>
      <c r="BC202" s="39"/>
      <c r="BD202" s="39"/>
      <c r="BE202" s="39"/>
      <c r="BF202" s="39"/>
      <c r="BG202" s="39"/>
      <c r="BH202" s="39"/>
      <c r="BI202" s="39"/>
      <c r="BJ202" s="39"/>
      <c r="BK202" s="39"/>
      <c r="BL202" s="39"/>
      <c r="BM202" s="39"/>
      <c r="BN202" s="39"/>
      <c r="BO202" s="39"/>
      <c r="BR202" s="39"/>
      <c r="BU202" s="39"/>
      <c r="BX202" s="67"/>
      <c r="BY202" s="67"/>
      <c r="BZ202" s="67"/>
      <c r="CA202" s="67"/>
    </row>
    <row r="203" spans="4:79" s="2" customFormat="1" x14ac:dyDescent="0.25">
      <c r="D203" s="40"/>
      <c r="E203" s="52"/>
      <c r="F203" s="52"/>
      <c r="G203" s="40"/>
      <c r="J203" s="39"/>
      <c r="K203" s="39"/>
      <c r="L203" s="39"/>
      <c r="M203" s="39"/>
      <c r="N203" s="39"/>
      <c r="O203" s="39"/>
      <c r="P203" s="39"/>
      <c r="S203" s="39"/>
      <c r="V203" s="39"/>
      <c r="Y203" s="39"/>
      <c r="AB203" s="39"/>
      <c r="AE203" s="39"/>
      <c r="AH203" s="39"/>
      <c r="AI203" s="39"/>
      <c r="AJ203" s="39"/>
      <c r="AK203" s="39"/>
      <c r="AL203" s="39"/>
      <c r="AM203" s="39"/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  <c r="AX203" s="39"/>
      <c r="AY203" s="39"/>
      <c r="AZ203" s="39"/>
      <c r="BA203" s="39"/>
      <c r="BB203" s="39"/>
      <c r="BC203" s="39"/>
      <c r="BD203" s="39"/>
      <c r="BE203" s="39"/>
      <c r="BF203" s="39"/>
      <c r="BG203" s="39"/>
      <c r="BH203" s="39"/>
      <c r="BI203" s="39"/>
      <c r="BJ203" s="39"/>
      <c r="BK203" s="39"/>
      <c r="BL203" s="39"/>
      <c r="BM203" s="39"/>
      <c r="BN203" s="39"/>
      <c r="BO203" s="39"/>
      <c r="BR203" s="39"/>
      <c r="BU203" s="39"/>
      <c r="BX203" s="67"/>
      <c r="BY203" s="67"/>
      <c r="BZ203" s="67"/>
      <c r="CA203" s="67"/>
    </row>
    <row r="204" spans="4:79" s="2" customFormat="1" x14ac:dyDescent="0.25">
      <c r="D204" s="40"/>
      <c r="E204" s="52"/>
      <c r="F204" s="52"/>
      <c r="G204" s="40"/>
      <c r="J204" s="39"/>
      <c r="K204" s="39"/>
      <c r="L204" s="39"/>
      <c r="M204" s="39"/>
      <c r="N204" s="39"/>
      <c r="O204" s="39"/>
      <c r="P204" s="39"/>
      <c r="S204" s="39"/>
      <c r="V204" s="39"/>
      <c r="Y204" s="39"/>
      <c r="AB204" s="39"/>
      <c r="AE204" s="39"/>
      <c r="AH204" s="39"/>
      <c r="AI204" s="39"/>
      <c r="AJ204" s="39"/>
      <c r="AK204" s="39"/>
      <c r="AL204" s="39"/>
      <c r="AM204" s="39"/>
      <c r="AN204" s="39"/>
      <c r="AO204" s="39"/>
      <c r="AP204" s="39"/>
      <c r="AQ204" s="39"/>
      <c r="AR204" s="39"/>
      <c r="AS204" s="39"/>
      <c r="AT204" s="39"/>
      <c r="AU204" s="39"/>
      <c r="AV204" s="39"/>
      <c r="AW204" s="39"/>
      <c r="AX204" s="39"/>
      <c r="AY204" s="39"/>
      <c r="AZ204" s="39"/>
      <c r="BA204" s="39"/>
      <c r="BB204" s="39"/>
      <c r="BC204" s="39"/>
      <c r="BD204" s="39"/>
      <c r="BE204" s="39"/>
      <c r="BF204" s="39"/>
      <c r="BG204" s="39"/>
      <c r="BH204" s="39"/>
      <c r="BI204" s="39"/>
      <c r="BJ204" s="39"/>
      <c r="BK204" s="39"/>
      <c r="BL204" s="39"/>
      <c r="BM204" s="39"/>
      <c r="BN204" s="39"/>
      <c r="BO204" s="39"/>
      <c r="BR204" s="39"/>
      <c r="BU204" s="39"/>
      <c r="BX204" s="67"/>
      <c r="BY204" s="67"/>
      <c r="BZ204" s="67"/>
      <c r="CA204" s="67"/>
    </row>
    <row r="205" spans="4:79" s="2" customFormat="1" x14ac:dyDescent="0.25">
      <c r="D205" s="40"/>
      <c r="E205" s="52"/>
      <c r="F205" s="52"/>
      <c r="G205" s="40"/>
      <c r="J205" s="39"/>
      <c r="K205" s="39"/>
      <c r="L205" s="39"/>
      <c r="M205" s="39"/>
      <c r="N205" s="39"/>
      <c r="O205" s="39"/>
      <c r="P205" s="39"/>
      <c r="S205" s="39"/>
      <c r="V205" s="39"/>
      <c r="Y205" s="39"/>
      <c r="AB205" s="39"/>
      <c r="AE205" s="39"/>
      <c r="AH205" s="39"/>
      <c r="AI205" s="39"/>
      <c r="AJ205" s="39"/>
      <c r="AK205" s="39"/>
      <c r="AL205" s="39"/>
      <c r="AM205" s="39"/>
      <c r="AN205" s="39"/>
      <c r="AO205" s="39"/>
      <c r="AP205" s="39"/>
      <c r="AQ205" s="39"/>
      <c r="AR205" s="39"/>
      <c r="AS205" s="39"/>
      <c r="AT205" s="39"/>
      <c r="AU205" s="39"/>
      <c r="AV205" s="39"/>
      <c r="AW205" s="39"/>
      <c r="AX205" s="39"/>
      <c r="AY205" s="39"/>
      <c r="AZ205" s="39"/>
      <c r="BA205" s="39"/>
      <c r="BB205" s="39"/>
      <c r="BC205" s="39"/>
      <c r="BD205" s="39"/>
      <c r="BE205" s="39"/>
      <c r="BF205" s="39"/>
      <c r="BG205" s="39"/>
      <c r="BH205" s="39"/>
      <c r="BI205" s="39"/>
      <c r="BJ205" s="39"/>
      <c r="BK205" s="39"/>
      <c r="BL205" s="39"/>
      <c r="BM205" s="39"/>
      <c r="BN205" s="39"/>
      <c r="BO205" s="39"/>
      <c r="BR205" s="39"/>
      <c r="BU205" s="39"/>
      <c r="BX205" s="67"/>
      <c r="BY205" s="67"/>
      <c r="BZ205" s="67"/>
      <c r="CA205" s="67"/>
    </row>
    <row r="206" spans="4:79" s="2" customFormat="1" x14ac:dyDescent="0.25">
      <c r="D206" s="40"/>
      <c r="E206" s="52"/>
      <c r="F206" s="52"/>
      <c r="G206" s="40"/>
      <c r="J206" s="39"/>
      <c r="K206" s="39"/>
      <c r="L206" s="39"/>
      <c r="M206" s="39"/>
      <c r="N206" s="39"/>
      <c r="O206" s="39"/>
      <c r="P206" s="39"/>
      <c r="S206" s="39"/>
      <c r="V206" s="39"/>
      <c r="Y206" s="39"/>
      <c r="AB206" s="39"/>
      <c r="AE206" s="39"/>
      <c r="AH206" s="39"/>
      <c r="AI206" s="39"/>
      <c r="AJ206" s="39"/>
      <c r="AK206" s="39"/>
      <c r="AL206" s="39"/>
      <c r="AM206" s="39"/>
      <c r="AN206" s="39"/>
      <c r="AO206" s="39"/>
      <c r="AP206" s="39"/>
      <c r="AQ206" s="39"/>
      <c r="AR206" s="39"/>
      <c r="AS206" s="39"/>
      <c r="AT206" s="39"/>
      <c r="AU206" s="39"/>
      <c r="AV206" s="39"/>
      <c r="AW206" s="39"/>
      <c r="AX206" s="39"/>
      <c r="AY206" s="39"/>
      <c r="AZ206" s="39"/>
      <c r="BA206" s="39"/>
      <c r="BB206" s="39"/>
      <c r="BC206" s="39"/>
      <c r="BD206" s="39"/>
      <c r="BE206" s="39"/>
      <c r="BF206" s="39"/>
      <c r="BG206" s="39"/>
      <c r="BH206" s="39"/>
      <c r="BI206" s="39"/>
      <c r="BJ206" s="39"/>
      <c r="BK206" s="39"/>
      <c r="BL206" s="39"/>
      <c r="BM206" s="39"/>
      <c r="BN206" s="39"/>
      <c r="BO206" s="39"/>
      <c r="BR206" s="39"/>
      <c r="BU206" s="39"/>
      <c r="BX206" s="67"/>
      <c r="BY206" s="67"/>
      <c r="BZ206" s="67"/>
      <c r="CA206" s="67"/>
    </row>
    <row r="207" spans="4:79" s="2" customFormat="1" x14ac:dyDescent="0.25">
      <c r="D207" s="40"/>
      <c r="E207" s="52"/>
      <c r="F207" s="52"/>
      <c r="G207" s="40"/>
      <c r="J207" s="39"/>
      <c r="K207" s="39"/>
      <c r="L207" s="39"/>
      <c r="M207" s="39"/>
      <c r="N207" s="39"/>
      <c r="O207" s="39"/>
      <c r="P207" s="39"/>
      <c r="S207" s="39"/>
      <c r="V207" s="39"/>
      <c r="Y207" s="39"/>
      <c r="AB207" s="39"/>
      <c r="AE207" s="39"/>
      <c r="AH207" s="39"/>
      <c r="AI207" s="39"/>
      <c r="AJ207" s="39"/>
      <c r="AK207" s="39"/>
      <c r="AL207" s="39"/>
      <c r="AM207" s="39"/>
      <c r="AN207" s="39"/>
      <c r="AO207" s="39"/>
      <c r="AP207" s="39"/>
      <c r="AQ207" s="39"/>
      <c r="AR207" s="39"/>
      <c r="AS207" s="39"/>
      <c r="AT207" s="39"/>
      <c r="AU207" s="39"/>
      <c r="AV207" s="39"/>
      <c r="AW207" s="39"/>
      <c r="AX207" s="39"/>
      <c r="AY207" s="39"/>
      <c r="AZ207" s="39"/>
      <c r="BA207" s="39"/>
      <c r="BB207" s="39"/>
      <c r="BC207" s="39"/>
      <c r="BD207" s="39"/>
      <c r="BE207" s="39"/>
      <c r="BF207" s="39"/>
      <c r="BG207" s="39"/>
      <c r="BH207" s="39"/>
      <c r="BI207" s="39"/>
      <c r="BJ207" s="39"/>
      <c r="BK207" s="39"/>
      <c r="BL207" s="39"/>
      <c r="BM207" s="39"/>
      <c r="BN207" s="39"/>
      <c r="BO207" s="39"/>
      <c r="BR207" s="39"/>
      <c r="BU207" s="39"/>
      <c r="BX207" s="67"/>
      <c r="BY207" s="67"/>
      <c r="BZ207" s="67"/>
      <c r="CA207" s="67"/>
    </row>
    <row r="208" spans="4:79" s="2" customFormat="1" x14ac:dyDescent="0.25">
      <c r="D208" s="40"/>
      <c r="E208" s="52"/>
      <c r="F208" s="52"/>
      <c r="G208" s="40"/>
      <c r="J208" s="39"/>
      <c r="K208" s="39"/>
      <c r="L208" s="39"/>
      <c r="M208" s="39"/>
      <c r="N208" s="39"/>
      <c r="O208" s="39"/>
      <c r="P208" s="39"/>
      <c r="S208" s="39"/>
      <c r="V208" s="39"/>
      <c r="Y208" s="39"/>
      <c r="AB208" s="39"/>
      <c r="AE208" s="39"/>
      <c r="AH208" s="39"/>
      <c r="AI208" s="39"/>
      <c r="AJ208" s="39"/>
      <c r="AK208" s="39"/>
      <c r="AL208" s="39"/>
      <c r="AM208" s="39"/>
      <c r="AN208" s="39"/>
      <c r="AO208" s="39"/>
      <c r="AP208" s="39"/>
      <c r="AQ208" s="39"/>
      <c r="AR208" s="39"/>
      <c r="AS208" s="39"/>
      <c r="AT208" s="39"/>
      <c r="AU208" s="39"/>
      <c r="AV208" s="39"/>
      <c r="AW208" s="39"/>
      <c r="AX208" s="39"/>
      <c r="AY208" s="39"/>
      <c r="AZ208" s="39"/>
      <c r="BA208" s="39"/>
      <c r="BB208" s="39"/>
      <c r="BC208" s="39"/>
      <c r="BD208" s="39"/>
      <c r="BE208" s="39"/>
      <c r="BF208" s="39"/>
      <c r="BG208" s="39"/>
      <c r="BH208" s="39"/>
      <c r="BI208" s="39"/>
      <c r="BJ208" s="39"/>
      <c r="BK208" s="39"/>
      <c r="BL208" s="39"/>
      <c r="BM208" s="39"/>
      <c r="BN208" s="39"/>
      <c r="BO208" s="39"/>
      <c r="BR208" s="39"/>
      <c r="BU208" s="39"/>
      <c r="BX208" s="67"/>
      <c r="BY208" s="67"/>
      <c r="BZ208" s="67"/>
      <c r="CA208" s="67"/>
    </row>
    <row r="209" spans="4:79" s="2" customFormat="1" x14ac:dyDescent="0.25">
      <c r="D209" s="40"/>
      <c r="E209" s="52"/>
      <c r="F209" s="52"/>
      <c r="G209" s="40"/>
      <c r="J209" s="39"/>
      <c r="K209" s="39"/>
      <c r="L209" s="39"/>
      <c r="M209" s="39"/>
      <c r="N209" s="39"/>
      <c r="O209" s="39"/>
      <c r="P209" s="39"/>
      <c r="S209" s="39"/>
      <c r="V209" s="39"/>
      <c r="Y209" s="39"/>
      <c r="AB209" s="39"/>
      <c r="AE209" s="39"/>
      <c r="AH209" s="39"/>
      <c r="AI209" s="39"/>
      <c r="AJ209" s="39"/>
      <c r="AK209" s="39"/>
      <c r="AL209" s="39"/>
      <c r="AM209" s="39"/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  <c r="AX209" s="39"/>
      <c r="AY209" s="39"/>
      <c r="AZ209" s="39"/>
      <c r="BA209" s="39"/>
      <c r="BB209" s="39"/>
      <c r="BC209" s="39"/>
      <c r="BD209" s="39"/>
      <c r="BE209" s="39"/>
      <c r="BF209" s="39"/>
      <c r="BG209" s="39"/>
      <c r="BH209" s="39"/>
      <c r="BI209" s="39"/>
      <c r="BJ209" s="39"/>
      <c r="BK209" s="39"/>
      <c r="BL209" s="39"/>
      <c r="BM209" s="39"/>
      <c r="BN209" s="39"/>
      <c r="BO209" s="39"/>
      <c r="BR209" s="39"/>
      <c r="BU209" s="39"/>
      <c r="BX209" s="67"/>
      <c r="BY209" s="67"/>
      <c r="BZ209" s="67"/>
      <c r="CA209" s="67"/>
    </row>
    <row r="210" spans="4:79" s="2" customFormat="1" x14ac:dyDescent="0.25">
      <c r="D210" s="40"/>
      <c r="E210" s="52"/>
      <c r="F210" s="52"/>
      <c r="G210" s="40"/>
      <c r="J210" s="39"/>
      <c r="K210" s="39"/>
      <c r="L210" s="39"/>
      <c r="M210" s="39"/>
      <c r="N210" s="39"/>
      <c r="O210" s="39"/>
      <c r="P210" s="39"/>
      <c r="S210" s="39"/>
      <c r="V210" s="39"/>
      <c r="Y210" s="39"/>
      <c r="AB210" s="39"/>
      <c r="AE210" s="39"/>
      <c r="AH210" s="39"/>
      <c r="AI210" s="39"/>
      <c r="AJ210" s="39"/>
      <c r="AK210" s="39"/>
      <c r="AL210" s="39"/>
      <c r="AM210" s="39"/>
      <c r="AN210" s="39"/>
      <c r="AO210" s="39"/>
      <c r="AP210" s="39"/>
      <c r="AQ210" s="39"/>
      <c r="AR210" s="39"/>
      <c r="AS210" s="39"/>
      <c r="AT210" s="39"/>
      <c r="AU210" s="39"/>
      <c r="AV210" s="39"/>
      <c r="AW210" s="39"/>
      <c r="AX210" s="39"/>
      <c r="AY210" s="39"/>
      <c r="AZ210" s="39"/>
      <c r="BA210" s="39"/>
      <c r="BB210" s="39"/>
      <c r="BC210" s="39"/>
      <c r="BD210" s="39"/>
      <c r="BE210" s="39"/>
      <c r="BF210" s="39"/>
      <c r="BG210" s="39"/>
      <c r="BH210" s="39"/>
      <c r="BI210" s="39"/>
      <c r="BJ210" s="39"/>
      <c r="BK210" s="39"/>
      <c r="BL210" s="39"/>
      <c r="BM210" s="39"/>
      <c r="BN210" s="39"/>
      <c r="BO210" s="39"/>
      <c r="BR210" s="39"/>
      <c r="BU210" s="39"/>
      <c r="BX210" s="67"/>
      <c r="BY210" s="67"/>
      <c r="BZ210" s="67"/>
      <c r="CA210" s="67"/>
    </row>
    <row r="211" spans="4:79" s="2" customFormat="1" x14ac:dyDescent="0.25">
      <c r="D211" s="40"/>
      <c r="E211" s="52"/>
      <c r="F211" s="52"/>
      <c r="G211" s="40"/>
      <c r="J211" s="39"/>
      <c r="K211" s="39"/>
      <c r="L211" s="39"/>
      <c r="M211" s="39"/>
      <c r="N211" s="39"/>
      <c r="O211" s="39"/>
      <c r="P211" s="39"/>
      <c r="S211" s="39"/>
      <c r="V211" s="39"/>
      <c r="Y211" s="39"/>
      <c r="AB211" s="39"/>
      <c r="AE211" s="39"/>
      <c r="AH211" s="39"/>
      <c r="AI211" s="39"/>
      <c r="AJ211" s="39"/>
      <c r="AK211" s="39"/>
      <c r="AL211" s="39"/>
      <c r="AM211" s="39"/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  <c r="AX211" s="39"/>
      <c r="AY211" s="39"/>
      <c r="AZ211" s="39"/>
      <c r="BA211" s="39"/>
      <c r="BB211" s="39"/>
      <c r="BC211" s="39"/>
      <c r="BD211" s="39"/>
      <c r="BE211" s="39"/>
      <c r="BF211" s="39"/>
      <c r="BG211" s="39"/>
      <c r="BH211" s="39"/>
      <c r="BI211" s="39"/>
      <c r="BJ211" s="39"/>
      <c r="BK211" s="39"/>
      <c r="BL211" s="39"/>
      <c r="BM211" s="39"/>
      <c r="BN211" s="39"/>
      <c r="BO211" s="39"/>
      <c r="BR211" s="39"/>
      <c r="BU211" s="39"/>
      <c r="BX211" s="67"/>
      <c r="BY211" s="67"/>
      <c r="BZ211" s="67"/>
      <c r="CA211" s="67"/>
    </row>
    <row r="212" spans="4:79" s="2" customFormat="1" x14ac:dyDescent="0.25">
      <c r="D212" s="40"/>
      <c r="E212" s="52"/>
      <c r="F212" s="52"/>
      <c r="G212" s="40"/>
      <c r="J212" s="39"/>
      <c r="K212" s="39"/>
      <c r="L212" s="39"/>
      <c r="M212" s="39"/>
      <c r="N212" s="39"/>
      <c r="O212" s="39"/>
      <c r="P212" s="39"/>
      <c r="S212" s="39"/>
      <c r="V212" s="39"/>
      <c r="Y212" s="39"/>
      <c r="AB212" s="39"/>
      <c r="AE212" s="39"/>
      <c r="AH212" s="39"/>
      <c r="AI212" s="39"/>
      <c r="AJ212" s="39"/>
      <c r="AK212" s="39"/>
      <c r="AL212" s="39"/>
      <c r="AM212" s="39"/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  <c r="AX212" s="39"/>
      <c r="AY212" s="39"/>
      <c r="AZ212" s="39"/>
      <c r="BA212" s="39"/>
      <c r="BB212" s="39"/>
      <c r="BC212" s="39"/>
      <c r="BD212" s="39"/>
      <c r="BE212" s="39"/>
      <c r="BF212" s="39"/>
      <c r="BG212" s="39"/>
      <c r="BH212" s="39"/>
      <c r="BI212" s="39"/>
      <c r="BJ212" s="39"/>
      <c r="BK212" s="39"/>
      <c r="BL212" s="39"/>
      <c r="BM212" s="39"/>
      <c r="BN212" s="39"/>
      <c r="BO212" s="39"/>
      <c r="BR212" s="39"/>
      <c r="BU212" s="39"/>
      <c r="BX212" s="67"/>
      <c r="BY212" s="67"/>
      <c r="BZ212" s="67"/>
      <c r="CA212" s="67"/>
    </row>
    <row r="213" spans="4:79" s="2" customFormat="1" x14ac:dyDescent="0.25">
      <c r="D213" s="40"/>
      <c r="E213" s="52"/>
      <c r="F213" s="52"/>
      <c r="G213" s="40"/>
      <c r="J213" s="39"/>
      <c r="K213" s="39"/>
      <c r="L213" s="39"/>
      <c r="M213" s="39"/>
      <c r="N213" s="39"/>
      <c r="O213" s="39"/>
      <c r="P213" s="39"/>
      <c r="S213" s="39"/>
      <c r="V213" s="39"/>
      <c r="Y213" s="39"/>
      <c r="AB213" s="39"/>
      <c r="AE213" s="39"/>
      <c r="AH213" s="39"/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39"/>
      <c r="AZ213" s="39"/>
      <c r="BA213" s="39"/>
      <c r="BB213" s="39"/>
      <c r="BC213" s="39"/>
      <c r="BD213" s="39"/>
      <c r="BE213" s="39"/>
      <c r="BF213" s="39"/>
      <c r="BG213" s="39"/>
      <c r="BH213" s="39"/>
      <c r="BI213" s="39"/>
      <c r="BJ213" s="39"/>
      <c r="BK213" s="39"/>
      <c r="BL213" s="39"/>
      <c r="BM213" s="39"/>
      <c r="BN213" s="39"/>
      <c r="BO213" s="39"/>
      <c r="BR213" s="39"/>
      <c r="BU213" s="39"/>
      <c r="BX213" s="67"/>
      <c r="BY213" s="67"/>
      <c r="BZ213" s="67"/>
      <c r="CA213" s="67"/>
    </row>
    <row r="214" spans="4:79" s="2" customFormat="1" x14ac:dyDescent="0.25">
      <c r="D214" s="40"/>
      <c r="E214" s="52"/>
      <c r="F214" s="52"/>
      <c r="G214" s="40"/>
      <c r="J214" s="39"/>
      <c r="K214" s="39"/>
      <c r="L214" s="39"/>
      <c r="M214" s="39"/>
      <c r="N214" s="39"/>
      <c r="O214" s="39"/>
      <c r="P214" s="39"/>
      <c r="S214" s="39"/>
      <c r="V214" s="39"/>
      <c r="Y214" s="39"/>
      <c r="AB214" s="39"/>
      <c r="AE214" s="39"/>
      <c r="AH214" s="39"/>
      <c r="AI214" s="39"/>
      <c r="AJ214" s="39"/>
      <c r="AK214" s="39"/>
      <c r="AL214" s="39"/>
      <c r="AM214" s="39"/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  <c r="AY214" s="39"/>
      <c r="AZ214" s="39"/>
      <c r="BA214" s="39"/>
      <c r="BB214" s="39"/>
      <c r="BC214" s="39"/>
      <c r="BD214" s="39"/>
      <c r="BE214" s="39"/>
      <c r="BF214" s="39"/>
      <c r="BG214" s="39"/>
      <c r="BH214" s="39"/>
      <c r="BI214" s="39"/>
      <c r="BJ214" s="39"/>
      <c r="BK214" s="39"/>
      <c r="BL214" s="39"/>
      <c r="BM214" s="39"/>
      <c r="BN214" s="39"/>
      <c r="BO214" s="39"/>
      <c r="BR214" s="39"/>
      <c r="BU214" s="39"/>
      <c r="BX214" s="67"/>
      <c r="BY214" s="67"/>
      <c r="BZ214" s="67"/>
      <c r="CA214" s="67"/>
    </row>
    <row r="215" spans="4:79" s="2" customFormat="1" x14ac:dyDescent="0.25">
      <c r="D215" s="40"/>
      <c r="E215" s="52"/>
      <c r="F215" s="52"/>
      <c r="G215" s="40"/>
      <c r="J215" s="39"/>
      <c r="K215" s="39"/>
      <c r="L215" s="39"/>
      <c r="M215" s="39"/>
      <c r="N215" s="39"/>
      <c r="O215" s="39"/>
      <c r="P215" s="39"/>
      <c r="S215" s="39"/>
      <c r="V215" s="39"/>
      <c r="Y215" s="39"/>
      <c r="AB215" s="39"/>
      <c r="AE215" s="39"/>
      <c r="AH215" s="39"/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  <c r="AY215" s="39"/>
      <c r="AZ215" s="39"/>
      <c r="BA215" s="39"/>
      <c r="BB215" s="39"/>
      <c r="BC215" s="39"/>
      <c r="BD215" s="39"/>
      <c r="BE215" s="39"/>
      <c r="BF215" s="39"/>
      <c r="BG215" s="39"/>
      <c r="BH215" s="39"/>
      <c r="BI215" s="39"/>
      <c r="BJ215" s="39"/>
      <c r="BK215" s="39"/>
      <c r="BL215" s="39"/>
      <c r="BM215" s="39"/>
      <c r="BN215" s="39"/>
      <c r="BO215" s="39"/>
      <c r="BR215" s="39"/>
      <c r="BU215" s="39"/>
      <c r="BX215" s="67"/>
      <c r="BY215" s="67"/>
      <c r="BZ215" s="67"/>
      <c r="CA215" s="67"/>
    </row>
    <row r="216" spans="4:79" s="2" customFormat="1" x14ac:dyDescent="0.25">
      <c r="D216" s="40"/>
      <c r="E216" s="52"/>
      <c r="F216" s="52"/>
      <c r="G216" s="40"/>
      <c r="J216" s="39"/>
      <c r="K216" s="39"/>
      <c r="L216" s="39"/>
      <c r="M216" s="39"/>
      <c r="N216" s="39"/>
      <c r="O216" s="39"/>
      <c r="P216" s="39"/>
      <c r="S216" s="39"/>
      <c r="V216" s="39"/>
      <c r="Y216" s="39"/>
      <c r="AB216" s="39"/>
      <c r="AE216" s="39"/>
      <c r="AH216" s="39"/>
      <c r="AI216" s="39"/>
      <c r="AJ216" s="39"/>
      <c r="AK216" s="39"/>
      <c r="AL216" s="39"/>
      <c r="AM216" s="39"/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39"/>
      <c r="AY216" s="39"/>
      <c r="AZ216" s="39"/>
      <c r="BA216" s="39"/>
      <c r="BB216" s="39"/>
      <c r="BC216" s="39"/>
      <c r="BD216" s="39"/>
      <c r="BE216" s="39"/>
      <c r="BF216" s="39"/>
      <c r="BG216" s="39"/>
      <c r="BH216" s="39"/>
      <c r="BI216" s="39"/>
      <c r="BJ216" s="39"/>
      <c r="BK216" s="39"/>
      <c r="BL216" s="39"/>
      <c r="BM216" s="39"/>
      <c r="BN216" s="39"/>
      <c r="BO216" s="39"/>
      <c r="BR216" s="39"/>
      <c r="BU216" s="39"/>
      <c r="BX216" s="67"/>
      <c r="BY216" s="67"/>
      <c r="BZ216" s="67"/>
      <c r="CA216" s="67"/>
    </row>
    <row r="217" spans="4:79" s="2" customFormat="1" x14ac:dyDescent="0.25">
      <c r="D217" s="40"/>
      <c r="E217" s="52"/>
      <c r="F217" s="52"/>
      <c r="G217" s="40"/>
      <c r="J217" s="39"/>
      <c r="K217" s="39"/>
      <c r="L217" s="39"/>
      <c r="M217" s="39"/>
      <c r="N217" s="39"/>
      <c r="O217" s="39"/>
      <c r="P217" s="39"/>
      <c r="S217" s="39"/>
      <c r="V217" s="39"/>
      <c r="Y217" s="39"/>
      <c r="AB217" s="39"/>
      <c r="AE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  <c r="BC217" s="39"/>
      <c r="BD217" s="39"/>
      <c r="BE217" s="39"/>
      <c r="BF217" s="39"/>
      <c r="BG217" s="39"/>
      <c r="BH217" s="39"/>
      <c r="BI217" s="39"/>
      <c r="BJ217" s="39"/>
      <c r="BK217" s="39"/>
      <c r="BL217" s="39"/>
      <c r="BM217" s="39"/>
      <c r="BN217" s="39"/>
      <c r="BO217" s="39"/>
      <c r="BR217" s="39"/>
      <c r="BU217" s="39"/>
      <c r="BX217" s="67"/>
      <c r="BY217" s="67"/>
      <c r="BZ217" s="67"/>
      <c r="CA217" s="67"/>
    </row>
    <row r="218" spans="4:79" s="2" customFormat="1" x14ac:dyDescent="0.25">
      <c r="D218" s="40"/>
      <c r="E218" s="52"/>
      <c r="F218" s="52"/>
      <c r="G218" s="40"/>
      <c r="J218" s="39"/>
      <c r="K218" s="39"/>
      <c r="L218" s="39"/>
      <c r="M218" s="39"/>
      <c r="N218" s="39"/>
      <c r="O218" s="39"/>
      <c r="P218" s="39"/>
      <c r="S218" s="39"/>
      <c r="V218" s="39"/>
      <c r="Y218" s="39"/>
      <c r="AB218" s="39"/>
      <c r="AE218" s="39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  <c r="AZ218" s="39"/>
      <c r="BA218" s="39"/>
      <c r="BB218" s="39"/>
      <c r="BC218" s="39"/>
      <c r="BD218" s="39"/>
      <c r="BE218" s="39"/>
      <c r="BF218" s="39"/>
      <c r="BG218" s="39"/>
      <c r="BH218" s="39"/>
      <c r="BI218" s="39"/>
      <c r="BJ218" s="39"/>
      <c r="BK218" s="39"/>
      <c r="BL218" s="39"/>
      <c r="BM218" s="39"/>
      <c r="BN218" s="39"/>
      <c r="BO218" s="39"/>
      <c r="BR218" s="39"/>
      <c r="BU218" s="39"/>
      <c r="BX218" s="67"/>
      <c r="BY218" s="67"/>
      <c r="BZ218" s="67"/>
      <c r="CA218" s="67"/>
    </row>
    <row r="219" spans="4:79" s="2" customFormat="1" x14ac:dyDescent="0.25">
      <c r="D219" s="40"/>
      <c r="E219" s="52"/>
      <c r="F219" s="52"/>
      <c r="G219" s="40"/>
      <c r="J219" s="39"/>
      <c r="K219" s="39"/>
      <c r="L219" s="39"/>
      <c r="M219" s="39"/>
      <c r="N219" s="39"/>
      <c r="O219" s="39"/>
      <c r="P219" s="39"/>
      <c r="S219" s="39"/>
      <c r="V219" s="39"/>
      <c r="Y219" s="39"/>
      <c r="AB219" s="39"/>
      <c r="AE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  <c r="AZ219" s="39"/>
      <c r="BA219" s="39"/>
      <c r="BB219" s="39"/>
      <c r="BC219" s="39"/>
      <c r="BD219" s="39"/>
      <c r="BE219" s="39"/>
      <c r="BF219" s="39"/>
      <c r="BG219" s="39"/>
      <c r="BH219" s="39"/>
      <c r="BI219" s="39"/>
      <c r="BJ219" s="39"/>
      <c r="BK219" s="39"/>
      <c r="BL219" s="39"/>
      <c r="BM219" s="39"/>
      <c r="BN219" s="39"/>
      <c r="BO219" s="39"/>
      <c r="BR219" s="39"/>
      <c r="BU219" s="39"/>
      <c r="BX219" s="67"/>
      <c r="BY219" s="67"/>
      <c r="BZ219" s="67"/>
      <c r="CA219" s="67"/>
    </row>
    <row r="220" spans="4:79" s="2" customFormat="1" x14ac:dyDescent="0.25">
      <c r="D220" s="40"/>
      <c r="E220" s="52"/>
      <c r="F220" s="52"/>
      <c r="G220" s="40"/>
      <c r="J220" s="39"/>
      <c r="K220" s="39"/>
      <c r="L220" s="39"/>
      <c r="M220" s="39"/>
      <c r="N220" s="39"/>
      <c r="O220" s="39"/>
      <c r="P220" s="39"/>
      <c r="S220" s="39"/>
      <c r="V220" s="39"/>
      <c r="Y220" s="39"/>
      <c r="AB220" s="39"/>
      <c r="AE220" s="39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  <c r="AZ220" s="39"/>
      <c r="BA220" s="39"/>
      <c r="BB220" s="39"/>
      <c r="BC220" s="39"/>
      <c r="BD220" s="39"/>
      <c r="BE220" s="39"/>
      <c r="BF220" s="39"/>
      <c r="BG220" s="39"/>
      <c r="BH220" s="39"/>
      <c r="BI220" s="39"/>
      <c r="BJ220" s="39"/>
      <c r="BK220" s="39"/>
      <c r="BL220" s="39"/>
      <c r="BM220" s="39"/>
      <c r="BN220" s="39"/>
      <c r="BO220" s="39"/>
      <c r="BR220" s="39"/>
      <c r="BU220" s="39"/>
      <c r="BX220" s="67"/>
      <c r="BY220" s="67"/>
      <c r="BZ220" s="67"/>
      <c r="CA220" s="67"/>
    </row>
    <row r="221" spans="4:79" s="2" customFormat="1" x14ac:dyDescent="0.25">
      <c r="D221" s="40"/>
      <c r="E221" s="52"/>
      <c r="F221" s="52"/>
      <c r="G221" s="40"/>
      <c r="J221" s="39"/>
      <c r="K221" s="39"/>
      <c r="L221" s="39"/>
      <c r="M221" s="39"/>
      <c r="N221" s="39"/>
      <c r="O221" s="39"/>
      <c r="P221" s="39"/>
      <c r="S221" s="39"/>
      <c r="V221" s="39"/>
      <c r="Y221" s="39"/>
      <c r="AB221" s="39"/>
      <c r="AE221" s="39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/>
      <c r="BC221" s="39"/>
      <c r="BD221" s="39"/>
      <c r="BE221" s="39"/>
      <c r="BF221" s="39"/>
      <c r="BG221" s="39"/>
      <c r="BH221" s="39"/>
      <c r="BI221" s="39"/>
      <c r="BJ221" s="39"/>
      <c r="BK221" s="39"/>
      <c r="BL221" s="39"/>
      <c r="BM221" s="39"/>
      <c r="BN221" s="39"/>
      <c r="BO221" s="39"/>
      <c r="BR221" s="39"/>
      <c r="BU221" s="39"/>
      <c r="BX221" s="67"/>
      <c r="BY221" s="67"/>
      <c r="BZ221" s="67"/>
      <c r="CA221" s="67"/>
    </row>
    <row r="222" spans="4:79" s="2" customFormat="1" x14ac:dyDescent="0.25">
      <c r="D222" s="40"/>
      <c r="E222" s="52"/>
      <c r="F222" s="52"/>
      <c r="G222" s="40"/>
      <c r="J222" s="39"/>
      <c r="K222" s="39"/>
      <c r="L222" s="39"/>
      <c r="M222" s="39"/>
      <c r="N222" s="39"/>
      <c r="O222" s="39"/>
      <c r="P222" s="39"/>
      <c r="S222" s="39"/>
      <c r="V222" s="39"/>
      <c r="Y222" s="39"/>
      <c r="AB222" s="39"/>
      <c r="AE222" s="39"/>
      <c r="AH222" s="39"/>
      <c r="AI222" s="39"/>
      <c r="AJ222" s="39"/>
      <c r="AK222" s="39"/>
      <c r="AL222" s="39"/>
      <c r="AM222" s="39"/>
      <c r="AN222" s="39"/>
      <c r="AO222" s="39"/>
      <c r="AP222" s="39"/>
      <c r="AQ222" s="39"/>
      <c r="AR222" s="39"/>
      <c r="AS222" s="39"/>
      <c r="AT222" s="39"/>
      <c r="AU222" s="39"/>
      <c r="AV222" s="39"/>
      <c r="AW222" s="39"/>
      <c r="AX222" s="39"/>
      <c r="AY222" s="39"/>
      <c r="AZ222" s="39"/>
      <c r="BA222" s="39"/>
      <c r="BB222" s="39"/>
      <c r="BC222" s="39"/>
      <c r="BD222" s="39"/>
      <c r="BE222" s="39"/>
      <c r="BF222" s="39"/>
      <c r="BG222" s="39"/>
      <c r="BH222" s="39"/>
      <c r="BI222" s="39"/>
      <c r="BJ222" s="39"/>
      <c r="BK222" s="39"/>
      <c r="BL222" s="39"/>
      <c r="BM222" s="39"/>
      <c r="BN222" s="39"/>
      <c r="BO222" s="39"/>
      <c r="BR222" s="39"/>
      <c r="BU222" s="39"/>
      <c r="BX222" s="67"/>
      <c r="BY222" s="67"/>
      <c r="BZ222" s="67"/>
      <c r="CA222" s="67"/>
    </row>
    <row r="223" spans="4:79" s="2" customFormat="1" x14ac:dyDescent="0.25">
      <c r="D223" s="40"/>
      <c r="E223" s="52"/>
      <c r="F223" s="52"/>
      <c r="G223" s="40"/>
      <c r="J223" s="39"/>
      <c r="K223" s="39"/>
      <c r="L223" s="39"/>
      <c r="M223" s="39"/>
      <c r="N223" s="39"/>
      <c r="O223" s="39"/>
      <c r="P223" s="39"/>
      <c r="S223" s="39"/>
      <c r="V223" s="39"/>
      <c r="Y223" s="39"/>
      <c r="AB223" s="39"/>
      <c r="AE223" s="39"/>
      <c r="AH223" s="39"/>
      <c r="AI223" s="39"/>
      <c r="AJ223" s="39"/>
      <c r="AK223" s="39"/>
      <c r="AL223" s="39"/>
      <c r="AM223" s="39"/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39"/>
      <c r="AY223" s="39"/>
      <c r="AZ223" s="39"/>
      <c r="BA223" s="39"/>
      <c r="BB223" s="39"/>
      <c r="BC223" s="39"/>
      <c r="BD223" s="39"/>
      <c r="BE223" s="39"/>
      <c r="BF223" s="39"/>
      <c r="BG223" s="39"/>
      <c r="BH223" s="39"/>
      <c r="BI223" s="39"/>
      <c r="BJ223" s="39"/>
      <c r="BK223" s="39"/>
      <c r="BL223" s="39"/>
      <c r="BM223" s="39"/>
      <c r="BN223" s="39"/>
      <c r="BO223" s="39"/>
      <c r="BR223" s="39"/>
      <c r="BU223" s="39"/>
      <c r="BX223" s="67"/>
      <c r="BY223" s="67"/>
      <c r="BZ223" s="67"/>
      <c r="CA223" s="67"/>
    </row>
    <row r="224" spans="4:79" s="2" customFormat="1" x14ac:dyDescent="0.25">
      <c r="D224" s="40"/>
      <c r="E224" s="52"/>
      <c r="F224" s="52"/>
      <c r="G224" s="40"/>
      <c r="J224" s="39"/>
      <c r="K224" s="39"/>
      <c r="L224" s="39"/>
      <c r="M224" s="39"/>
      <c r="N224" s="39"/>
      <c r="O224" s="39"/>
      <c r="P224" s="39"/>
      <c r="S224" s="39"/>
      <c r="V224" s="39"/>
      <c r="Y224" s="39"/>
      <c r="AB224" s="39"/>
      <c r="AE224" s="39"/>
      <c r="AH224" s="39"/>
      <c r="AI224" s="39"/>
      <c r="AJ224" s="39"/>
      <c r="AK224" s="39"/>
      <c r="AL224" s="39"/>
      <c r="AM224" s="39"/>
      <c r="AN224" s="39"/>
      <c r="AO224" s="39"/>
      <c r="AP224" s="39"/>
      <c r="AQ224" s="39"/>
      <c r="AR224" s="39"/>
      <c r="AS224" s="39"/>
      <c r="AT224" s="39"/>
      <c r="AU224" s="39"/>
      <c r="AV224" s="39"/>
      <c r="AW224" s="39"/>
      <c r="AX224" s="39"/>
      <c r="AY224" s="39"/>
      <c r="AZ224" s="39"/>
      <c r="BA224" s="39"/>
      <c r="BB224" s="39"/>
      <c r="BC224" s="39"/>
      <c r="BD224" s="39"/>
      <c r="BE224" s="39"/>
      <c r="BF224" s="39"/>
      <c r="BG224" s="39"/>
      <c r="BH224" s="39"/>
      <c r="BI224" s="39"/>
      <c r="BJ224" s="39"/>
      <c r="BK224" s="39"/>
      <c r="BL224" s="39"/>
      <c r="BM224" s="39"/>
      <c r="BN224" s="39"/>
      <c r="BO224" s="39"/>
      <c r="BR224" s="39"/>
      <c r="BU224" s="39"/>
      <c r="BX224" s="67"/>
      <c r="BY224" s="67"/>
      <c r="BZ224" s="67"/>
      <c r="CA224" s="67"/>
    </row>
    <row r="225" spans="4:79" s="2" customFormat="1" x14ac:dyDescent="0.25">
      <c r="D225" s="40"/>
      <c r="E225" s="52"/>
      <c r="F225" s="52"/>
      <c r="G225" s="40"/>
      <c r="J225" s="39"/>
      <c r="K225" s="39"/>
      <c r="L225" s="39"/>
      <c r="M225" s="39"/>
      <c r="N225" s="39"/>
      <c r="O225" s="39"/>
      <c r="P225" s="39"/>
      <c r="S225" s="39"/>
      <c r="V225" s="39"/>
      <c r="Y225" s="39"/>
      <c r="AB225" s="39"/>
      <c r="AE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9"/>
      <c r="AZ225" s="39"/>
      <c r="BA225" s="39"/>
      <c r="BB225" s="39"/>
      <c r="BC225" s="39"/>
      <c r="BD225" s="39"/>
      <c r="BE225" s="39"/>
      <c r="BF225" s="39"/>
      <c r="BG225" s="39"/>
      <c r="BH225" s="39"/>
      <c r="BI225" s="39"/>
      <c r="BJ225" s="39"/>
      <c r="BK225" s="39"/>
      <c r="BL225" s="39"/>
      <c r="BM225" s="39"/>
      <c r="BN225" s="39"/>
      <c r="BO225" s="39"/>
      <c r="BR225" s="39"/>
      <c r="BU225" s="39"/>
      <c r="BX225" s="67"/>
      <c r="BY225" s="67"/>
      <c r="BZ225" s="67"/>
      <c r="CA225" s="67"/>
    </row>
    <row r="226" spans="4:79" s="2" customFormat="1" x14ac:dyDescent="0.25">
      <c r="D226" s="40"/>
      <c r="E226" s="52"/>
      <c r="F226" s="52"/>
      <c r="G226" s="40"/>
      <c r="J226" s="39"/>
      <c r="K226" s="39"/>
      <c r="L226" s="39"/>
      <c r="M226" s="39"/>
      <c r="N226" s="39"/>
      <c r="O226" s="39"/>
      <c r="P226" s="39"/>
      <c r="S226" s="39"/>
      <c r="V226" s="39"/>
      <c r="Y226" s="39"/>
      <c r="AB226" s="39"/>
      <c r="AE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  <c r="BD226" s="39"/>
      <c r="BE226" s="39"/>
      <c r="BF226" s="39"/>
      <c r="BG226" s="39"/>
      <c r="BH226" s="39"/>
      <c r="BI226" s="39"/>
      <c r="BJ226" s="39"/>
      <c r="BK226" s="39"/>
      <c r="BL226" s="39"/>
      <c r="BM226" s="39"/>
      <c r="BN226" s="39"/>
      <c r="BO226" s="39"/>
      <c r="BR226" s="39"/>
      <c r="BU226" s="39"/>
      <c r="BX226" s="67"/>
      <c r="BY226" s="67"/>
      <c r="BZ226" s="67"/>
      <c r="CA226" s="67"/>
    </row>
    <row r="227" spans="4:79" s="2" customFormat="1" x14ac:dyDescent="0.25">
      <c r="D227" s="40"/>
      <c r="E227" s="52"/>
      <c r="F227" s="52"/>
      <c r="G227" s="40"/>
      <c r="J227" s="39"/>
      <c r="K227" s="39"/>
      <c r="L227" s="39"/>
      <c r="M227" s="39"/>
      <c r="N227" s="39"/>
      <c r="O227" s="39"/>
      <c r="P227" s="39"/>
      <c r="S227" s="39"/>
      <c r="V227" s="39"/>
      <c r="Y227" s="39"/>
      <c r="AB227" s="39"/>
      <c r="AE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/>
      <c r="AY227" s="39"/>
      <c r="AZ227" s="39"/>
      <c r="BA227" s="39"/>
      <c r="BB227" s="39"/>
      <c r="BC227" s="39"/>
      <c r="BD227" s="39"/>
      <c r="BE227" s="39"/>
      <c r="BF227" s="39"/>
      <c r="BG227" s="39"/>
      <c r="BH227" s="39"/>
      <c r="BI227" s="39"/>
      <c r="BJ227" s="39"/>
      <c r="BK227" s="39"/>
      <c r="BL227" s="39"/>
      <c r="BM227" s="39"/>
      <c r="BN227" s="39"/>
      <c r="BO227" s="39"/>
      <c r="BR227" s="39"/>
      <c r="BU227" s="39"/>
      <c r="BX227" s="67"/>
      <c r="BY227" s="67"/>
      <c r="BZ227" s="67"/>
      <c r="CA227" s="67"/>
    </row>
    <row r="228" spans="4:79" s="2" customFormat="1" x14ac:dyDescent="0.25">
      <c r="D228" s="40"/>
      <c r="E228" s="52"/>
      <c r="F228" s="52"/>
      <c r="G228" s="40"/>
      <c r="J228" s="39"/>
      <c r="K228" s="39"/>
      <c r="L228" s="39"/>
      <c r="M228" s="39"/>
      <c r="N228" s="39"/>
      <c r="O228" s="39"/>
      <c r="P228" s="39"/>
      <c r="S228" s="39"/>
      <c r="V228" s="39"/>
      <c r="Y228" s="39"/>
      <c r="AB228" s="39"/>
      <c r="AE228" s="39"/>
      <c r="AH228" s="39"/>
      <c r="AI228" s="39"/>
      <c r="AJ228" s="39"/>
      <c r="AK228" s="39"/>
      <c r="AL228" s="39"/>
      <c r="AM228" s="39"/>
      <c r="AN228" s="39"/>
      <c r="AO228" s="39"/>
      <c r="AP228" s="39"/>
      <c r="AQ228" s="39"/>
      <c r="AR228" s="39"/>
      <c r="AS228" s="39"/>
      <c r="AT228" s="39"/>
      <c r="AU228" s="39"/>
      <c r="AV228" s="39"/>
      <c r="AW228" s="39"/>
      <c r="AX228" s="39"/>
      <c r="AY228" s="39"/>
      <c r="AZ228" s="39"/>
      <c r="BA228" s="39"/>
      <c r="BB228" s="39"/>
      <c r="BC228" s="39"/>
      <c r="BD228" s="39"/>
      <c r="BE228" s="39"/>
      <c r="BF228" s="39"/>
      <c r="BG228" s="39"/>
      <c r="BH228" s="39"/>
      <c r="BI228" s="39"/>
      <c r="BJ228" s="39"/>
      <c r="BK228" s="39"/>
      <c r="BL228" s="39"/>
      <c r="BM228" s="39"/>
      <c r="BN228" s="39"/>
      <c r="BO228" s="39"/>
      <c r="BR228" s="39"/>
      <c r="BU228" s="39"/>
      <c r="BX228" s="67"/>
      <c r="BY228" s="67"/>
      <c r="BZ228" s="67"/>
      <c r="CA228" s="67"/>
    </row>
    <row r="229" spans="4:79" s="2" customFormat="1" x14ac:dyDescent="0.25">
      <c r="D229" s="40"/>
      <c r="E229" s="52"/>
      <c r="F229" s="52"/>
      <c r="G229" s="40"/>
      <c r="J229" s="39"/>
      <c r="K229" s="39"/>
      <c r="L229" s="39"/>
      <c r="M229" s="39"/>
      <c r="N229" s="39"/>
      <c r="O229" s="39"/>
      <c r="P229" s="39"/>
      <c r="S229" s="39"/>
      <c r="V229" s="39"/>
      <c r="Y229" s="39"/>
      <c r="AB229" s="39"/>
      <c r="AE229" s="39"/>
      <c r="AH229" s="39"/>
      <c r="AI229" s="39"/>
      <c r="AJ229" s="39"/>
      <c r="AK229" s="39"/>
      <c r="AL229" s="39"/>
      <c r="AM229" s="39"/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  <c r="AZ229" s="39"/>
      <c r="BA229" s="39"/>
      <c r="BB229" s="39"/>
      <c r="BC229" s="39"/>
      <c r="BD229" s="39"/>
      <c r="BE229" s="39"/>
      <c r="BF229" s="39"/>
      <c r="BG229" s="39"/>
      <c r="BH229" s="39"/>
      <c r="BI229" s="39"/>
      <c r="BJ229" s="39"/>
      <c r="BK229" s="39"/>
      <c r="BL229" s="39"/>
      <c r="BM229" s="39"/>
      <c r="BN229" s="39"/>
      <c r="BO229" s="39"/>
      <c r="BR229" s="39"/>
      <c r="BU229" s="39"/>
      <c r="BX229" s="67"/>
      <c r="BY229" s="67"/>
      <c r="BZ229" s="67"/>
      <c r="CA229" s="67"/>
    </row>
    <row r="230" spans="4:79" s="2" customFormat="1" x14ac:dyDescent="0.25">
      <c r="D230" s="40"/>
      <c r="E230" s="52"/>
      <c r="F230" s="52"/>
      <c r="G230" s="40"/>
      <c r="J230" s="39"/>
      <c r="K230" s="39"/>
      <c r="L230" s="39"/>
      <c r="M230" s="39"/>
      <c r="N230" s="39"/>
      <c r="O230" s="39"/>
      <c r="P230" s="39"/>
      <c r="S230" s="39"/>
      <c r="V230" s="39"/>
      <c r="Y230" s="39"/>
      <c r="AB230" s="39"/>
      <c r="AE230" s="39"/>
      <c r="AH230" s="39"/>
      <c r="AI230" s="39"/>
      <c r="AJ230" s="39"/>
      <c r="AK230" s="39"/>
      <c r="AL230" s="39"/>
      <c r="AM230" s="39"/>
      <c r="AN230" s="39"/>
      <c r="AO230" s="39"/>
      <c r="AP230" s="39"/>
      <c r="AQ230" s="39"/>
      <c r="AR230" s="39"/>
      <c r="AS230" s="39"/>
      <c r="AT230" s="39"/>
      <c r="AU230" s="39"/>
      <c r="AV230" s="39"/>
      <c r="AW230" s="39"/>
      <c r="AX230" s="39"/>
      <c r="AY230" s="39"/>
      <c r="AZ230" s="39"/>
      <c r="BA230" s="39"/>
      <c r="BB230" s="39"/>
      <c r="BC230" s="39"/>
      <c r="BD230" s="39"/>
      <c r="BE230" s="39"/>
      <c r="BF230" s="39"/>
      <c r="BG230" s="39"/>
      <c r="BH230" s="39"/>
      <c r="BI230" s="39"/>
      <c r="BJ230" s="39"/>
      <c r="BK230" s="39"/>
      <c r="BL230" s="39"/>
      <c r="BM230" s="39"/>
      <c r="BN230" s="39"/>
      <c r="BO230" s="39"/>
      <c r="BR230" s="39"/>
      <c r="BU230" s="39"/>
      <c r="BX230" s="67"/>
      <c r="BY230" s="67"/>
      <c r="BZ230" s="67"/>
      <c r="CA230" s="67"/>
    </row>
    <row r="231" spans="4:79" s="2" customFormat="1" x14ac:dyDescent="0.25">
      <c r="D231" s="40"/>
      <c r="E231" s="52"/>
      <c r="F231" s="52"/>
      <c r="G231" s="40"/>
      <c r="J231" s="39"/>
      <c r="K231" s="39"/>
      <c r="L231" s="39"/>
      <c r="M231" s="39"/>
      <c r="N231" s="39"/>
      <c r="O231" s="39"/>
      <c r="P231" s="39"/>
      <c r="S231" s="39"/>
      <c r="V231" s="39"/>
      <c r="Y231" s="39"/>
      <c r="AB231" s="39"/>
      <c r="AE231" s="39"/>
      <c r="AH231" s="39"/>
      <c r="AI231" s="39"/>
      <c r="AJ231" s="39"/>
      <c r="AK231" s="39"/>
      <c r="AL231" s="39"/>
      <c r="AM231" s="39"/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  <c r="AX231" s="39"/>
      <c r="AY231" s="39"/>
      <c r="AZ231" s="39"/>
      <c r="BA231" s="39"/>
      <c r="BB231" s="39"/>
      <c r="BC231" s="39"/>
      <c r="BD231" s="39"/>
      <c r="BE231" s="39"/>
      <c r="BF231" s="39"/>
      <c r="BG231" s="39"/>
      <c r="BH231" s="39"/>
      <c r="BI231" s="39"/>
      <c r="BJ231" s="39"/>
      <c r="BK231" s="39"/>
      <c r="BL231" s="39"/>
      <c r="BM231" s="39"/>
      <c r="BN231" s="39"/>
      <c r="BO231" s="39"/>
      <c r="BR231" s="39"/>
      <c r="BU231" s="39"/>
      <c r="BX231" s="67"/>
      <c r="BY231" s="67"/>
      <c r="BZ231" s="67"/>
      <c r="CA231" s="67"/>
    </row>
    <row r="232" spans="4:79" s="2" customFormat="1" x14ac:dyDescent="0.25">
      <c r="D232" s="40"/>
      <c r="E232" s="52"/>
      <c r="F232" s="52"/>
      <c r="G232" s="40"/>
      <c r="J232" s="39"/>
      <c r="K232" s="39"/>
      <c r="L232" s="39"/>
      <c r="M232" s="39"/>
      <c r="N232" s="39"/>
      <c r="O232" s="39"/>
      <c r="P232" s="39"/>
      <c r="S232" s="39"/>
      <c r="V232" s="39"/>
      <c r="Y232" s="39"/>
      <c r="AB232" s="39"/>
      <c r="AE232" s="39"/>
      <c r="AH232" s="39"/>
      <c r="AI232" s="39"/>
      <c r="AJ232" s="39"/>
      <c r="AK232" s="39"/>
      <c r="AL232" s="39"/>
      <c r="AM232" s="39"/>
      <c r="AN232" s="39"/>
      <c r="AO232" s="39"/>
      <c r="AP232" s="39"/>
      <c r="AQ232" s="39"/>
      <c r="AR232" s="39"/>
      <c r="AS232" s="39"/>
      <c r="AT232" s="39"/>
      <c r="AU232" s="39"/>
      <c r="AV232" s="39"/>
      <c r="AW232" s="39"/>
      <c r="AX232" s="39"/>
      <c r="AY232" s="39"/>
      <c r="AZ232" s="39"/>
      <c r="BA232" s="39"/>
      <c r="BB232" s="39"/>
      <c r="BC232" s="39"/>
      <c r="BD232" s="39"/>
      <c r="BE232" s="39"/>
      <c r="BF232" s="39"/>
      <c r="BG232" s="39"/>
      <c r="BH232" s="39"/>
      <c r="BI232" s="39"/>
      <c r="BJ232" s="39"/>
      <c r="BK232" s="39"/>
      <c r="BL232" s="39"/>
      <c r="BM232" s="39"/>
      <c r="BN232" s="39"/>
      <c r="BO232" s="39"/>
      <c r="BR232" s="39"/>
      <c r="BU232" s="39"/>
      <c r="BX232" s="67"/>
      <c r="BY232" s="67"/>
      <c r="BZ232" s="67"/>
      <c r="CA232" s="67"/>
    </row>
    <row r="233" spans="4:79" s="2" customFormat="1" x14ac:dyDescent="0.25">
      <c r="D233" s="40"/>
      <c r="E233" s="52"/>
      <c r="F233" s="52"/>
      <c r="G233" s="40"/>
      <c r="J233" s="39"/>
      <c r="K233" s="39"/>
      <c r="L233" s="39"/>
      <c r="M233" s="39"/>
      <c r="N233" s="39"/>
      <c r="O233" s="39"/>
      <c r="P233" s="39"/>
      <c r="S233" s="39"/>
      <c r="V233" s="39"/>
      <c r="Y233" s="39"/>
      <c r="AB233" s="39"/>
      <c r="AE233" s="39"/>
      <c r="AH233" s="39"/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  <c r="AS233" s="39"/>
      <c r="AT233" s="39"/>
      <c r="AU233" s="39"/>
      <c r="AV233" s="39"/>
      <c r="AW233" s="39"/>
      <c r="AX233" s="39"/>
      <c r="AY233" s="39"/>
      <c r="AZ233" s="39"/>
      <c r="BA233" s="39"/>
      <c r="BB233" s="39"/>
      <c r="BC233" s="39"/>
      <c r="BD233" s="39"/>
      <c r="BE233" s="39"/>
      <c r="BF233" s="39"/>
      <c r="BG233" s="39"/>
      <c r="BH233" s="39"/>
      <c r="BI233" s="39"/>
      <c r="BJ233" s="39"/>
      <c r="BK233" s="39"/>
      <c r="BL233" s="39"/>
      <c r="BM233" s="39"/>
      <c r="BN233" s="39"/>
      <c r="BO233" s="39"/>
      <c r="BR233" s="39"/>
      <c r="BU233" s="39"/>
      <c r="BX233" s="67"/>
      <c r="BY233" s="67"/>
      <c r="BZ233" s="67"/>
      <c r="CA233" s="67"/>
    </row>
    <row r="234" spans="4:79" s="2" customFormat="1" x14ac:dyDescent="0.25">
      <c r="D234" s="40"/>
      <c r="E234" s="52"/>
      <c r="F234" s="52"/>
      <c r="G234" s="40"/>
      <c r="J234" s="39"/>
      <c r="K234" s="39"/>
      <c r="L234" s="39"/>
      <c r="M234" s="39"/>
      <c r="N234" s="39"/>
      <c r="O234" s="39"/>
      <c r="P234" s="39"/>
      <c r="S234" s="39"/>
      <c r="V234" s="39"/>
      <c r="Y234" s="39"/>
      <c r="AB234" s="39"/>
      <c r="AE234" s="39"/>
      <c r="AH234" s="39"/>
      <c r="AI234" s="39"/>
      <c r="AJ234" s="39"/>
      <c r="AK234" s="39"/>
      <c r="AL234" s="39"/>
      <c r="AM234" s="39"/>
      <c r="AN234" s="39"/>
      <c r="AO234" s="39"/>
      <c r="AP234" s="39"/>
      <c r="AQ234" s="39"/>
      <c r="AR234" s="39"/>
      <c r="AS234" s="39"/>
      <c r="AT234" s="39"/>
      <c r="AU234" s="39"/>
      <c r="AV234" s="39"/>
      <c r="AW234" s="39"/>
      <c r="AX234" s="39"/>
      <c r="AY234" s="39"/>
      <c r="AZ234" s="39"/>
      <c r="BA234" s="39"/>
      <c r="BB234" s="39"/>
      <c r="BC234" s="39"/>
      <c r="BD234" s="39"/>
      <c r="BE234" s="39"/>
      <c r="BF234" s="39"/>
      <c r="BG234" s="39"/>
      <c r="BH234" s="39"/>
      <c r="BI234" s="39"/>
      <c r="BJ234" s="39"/>
      <c r="BK234" s="39"/>
      <c r="BL234" s="39"/>
      <c r="BM234" s="39"/>
      <c r="BN234" s="39"/>
      <c r="BO234" s="39"/>
      <c r="BR234" s="39"/>
      <c r="BU234" s="39"/>
      <c r="BX234" s="67"/>
      <c r="BY234" s="67"/>
      <c r="BZ234" s="67"/>
      <c r="CA234" s="67"/>
    </row>
    <row r="235" spans="4:79" s="2" customFormat="1" x14ac:dyDescent="0.25">
      <c r="D235" s="40"/>
      <c r="E235" s="52"/>
      <c r="F235" s="52"/>
      <c r="G235" s="40"/>
      <c r="J235" s="39"/>
      <c r="K235" s="39"/>
      <c r="L235" s="39"/>
      <c r="M235" s="39"/>
      <c r="N235" s="39"/>
      <c r="O235" s="39"/>
      <c r="P235" s="39"/>
      <c r="S235" s="39"/>
      <c r="V235" s="39"/>
      <c r="Y235" s="39"/>
      <c r="AB235" s="39"/>
      <c r="AE235" s="39"/>
      <c r="AH235" s="39"/>
      <c r="AI235" s="39"/>
      <c r="AJ235" s="39"/>
      <c r="AK235" s="39"/>
      <c r="AL235" s="39"/>
      <c r="AM235" s="39"/>
      <c r="AN235" s="39"/>
      <c r="AO235" s="39"/>
      <c r="AP235" s="39"/>
      <c r="AQ235" s="39"/>
      <c r="AR235" s="39"/>
      <c r="AS235" s="39"/>
      <c r="AT235" s="39"/>
      <c r="AU235" s="39"/>
      <c r="AV235" s="39"/>
      <c r="AW235" s="39"/>
      <c r="AX235" s="39"/>
      <c r="AY235" s="39"/>
      <c r="AZ235" s="39"/>
      <c r="BA235" s="39"/>
      <c r="BB235" s="39"/>
      <c r="BC235" s="39"/>
      <c r="BD235" s="39"/>
      <c r="BE235" s="39"/>
      <c r="BF235" s="39"/>
      <c r="BG235" s="39"/>
      <c r="BH235" s="39"/>
      <c r="BI235" s="39"/>
      <c r="BJ235" s="39"/>
      <c r="BK235" s="39"/>
      <c r="BL235" s="39"/>
      <c r="BM235" s="39"/>
      <c r="BN235" s="39"/>
      <c r="BO235" s="39"/>
      <c r="BR235" s="39"/>
      <c r="BU235" s="39"/>
      <c r="BX235" s="67"/>
      <c r="BY235" s="67"/>
      <c r="BZ235" s="67"/>
      <c r="CA235" s="67"/>
    </row>
    <row r="236" spans="4:79" s="2" customFormat="1" x14ac:dyDescent="0.25">
      <c r="D236" s="40"/>
      <c r="E236" s="52"/>
      <c r="F236" s="52"/>
      <c r="G236" s="40"/>
      <c r="J236" s="39"/>
      <c r="K236" s="39"/>
      <c r="L236" s="39"/>
      <c r="M236" s="39"/>
      <c r="N236" s="39"/>
      <c r="O236" s="39"/>
      <c r="P236" s="39"/>
      <c r="S236" s="39"/>
      <c r="V236" s="39"/>
      <c r="Y236" s="39"/>
      <c r="AB236" s="39"/>
      <c r="AE236" s="39"/>
      <c r="AH236" s="39"/>
      <c r="AI236" s="39"/>
      <c r="AJ236" s="39"/>
      <c r="AK236" s="39"/>
      <c r="AL236" s="39"/>
      <c r="AM236" s="39"/>
      <c r="AN236" s="39"/>
      <c r="AO236" s="39"/>
      <c r="AP236" s="39"/>
      <c r="AQ236" s="39"/>
      <c r="AR236" s="39"/>
      <c r="AS236" s="39"/>
      <c r="AT236" s="39"/>
      <c r="AU236" s="39"/>
      <c r="AV236" s="39"/>
      <c r="AW236" s="39"/>
      <c r="AX236" s="39"/>
      <c r="AY236" s="39"/>
      <c r="AZ236" s="39"/>
      <c r="BA236" s="39"/>
      <c r="BB236" s="39"/>
      <c r="BC236" s="39"/>
      <c r="BD236" s="39"/>
      <c r="BE236" s="39"/>
      <c r="BF236" s="39"/>
      <c r="BG236" s="39"/>
      <c r="BH236" s="39"/>
      <c r="BI236" s="39"/>
      <c r="BJ236" s="39"/>
      <c r="BK236" s="39"/>
      <c r="BL236" s="39"/>
      <c r="BM236" s="39"/>
      <c r="BN236" s="39"/>
      <c r="BO236" s="39"/>
      <c r="BR236" s="39"/>
      <c r="BU236" s="39"/>
      <c r="BX236" s="67"/>
      <c r="BY236" s="67"/>
      <c r="BZ236" s="67"/>
      <c r="CA236" s="67"/>
    </row>
    <row r="237" spans="4:79" s="2" customFormat="1" x14ac:dyDescent="0.25">
      <c r="D237" s="40"/>
      <c r="E237" s="52"/>
      <c r="F237" s="52"/>
      <c r="G237" s="40"/>
      <c r="J237" s="39"/>
      <c r="K237" s="39"/>
      <c r="L237" s="39"/>
      <c r="M237" s="39"/>
      <c r="N237" s="39"/>
      <c r="O237" s="39"/>
      <c r="P237" s="39"/>
      <c r="S237" s="39"/>
      <c r="V237" s="39"/>
      <c r="Y237" s="39"/>
      <c r="AB237" s="39"/>
      <c r="AE237" s="39"/>
      <c r="AH237" s="39"/>
      <c r="AI237" s="39"/>
      <c r="AJ237" s="39"/>
      <c r="AK237" s="39"/>
      <c r="AL237" s="39"/>
      <c r="AM237" s="39"/>
      <c r="AN237" s="39"/>
      <c r="AO237" s="39"/>
      <c r="AP237" s="39"/>
      <c r="AQ237" s="39"/>
      <c r="AR237" s="39"/>
      <c r="AS237" s="39"/>
      <c r="AT237" s="39"/>
      <c r="AU237" s="39"/>
      <c r="AV237" s="39"/>
      <c r="AW237" s="39"/>
      <c r="AX237" s="39"/>
      <c r="AY237" s="39"/>
      <c r="AZ237" s="39"/>
      <c r="BA237" s="39"/>
      <c r="BB237" s="39"/>
      <c r="BC237" s="39"/>
      <c r="BD237" s="39"/>
      <c r="BE237" s="39"/>
      <c r="BF237" s="39"/>
      <c r="BG237" s="39"/>
      <c r="BH237" s="39"/>
      <c r="BI237" s="39"/>
      <c r="BJ237" s="39"/>
      <c r="BK237" s="39"/>
      <c r="BL237" s="39"/>
      <c r="BM237" s="39"/>
      <c r="BN237" s="39"/>
      <c r="BO237" s="39"/>
      <c r="BR237" s="39"/>
      <c r="BU237" s="39"/>
      <c r="BX237" s="67"/>
      <c r="BY237" s="67"/>
      <c r="BZ237" s="67"/>
      <c r="CA237" s="67"/>
    </row>
    <row r="238" spans="4:79" s="2" customFormat="1" x14ac:dyDescent="0.25">
      <c r="D238" s="40"/>
      <c r="E238" s="52"/>
      <c r="F238" s="52"/>
      <c r="G238" s="40"/>
      <c r="J238" s="39"/>
      <c r="K238" s="39"/>
      <c r="L238" s="39"/>
      <c r="M238" s="39"/>
      <c r="N238" s="39"/>
      <c r="O238" s="39"/>
      <c r="P238" s="39"/>
      <c r="S238" s="39"/>
      <c r="V238" s="39"/>
      <c r="Y238" s="39"/>
      <c r="AB238" s="39"/>
      <c r="AE238" s="39"/>
      <c r="AH238" s="39"/>
      <c r="AI238" s="39"/>
      <c r="AJ238" s="39"/>
      <c r="AK238" s="39"/>
      <c r="AL238" s="39"/>
      <c r="AM238" s="39"/>
      <c r="AN238" s="39"/>
      <c r="AO238" s="39"/>
      <c r="AP238" s="39"/>
      <c r="AQ238" s="39"/>
      <c r="AR238" s="39"/>
      <c r="AS238" s="39"/>
      <c r="AT238" s="39"/>
      <c r="AU238" s="39"/>
      <c r="AV238" s="39"/>
      <c r="AW238" s="39"/>
      <c r="AX238" s="39"/>
      <c r="AY238" s="39"/>
      <c r="AZ238" s="39"/>
      <c r="BA238" s="39"/>
      <c r="BB238" s="39"/>
      <c r="BC238" s="39"/>
      <c r="BD238" s="39"/>
      <c r="BE238" s="39"/>
      <c r="BF238" s="39"/>
      <c r="BG238" s="39"/>
      <c r="BH238" s="39"/>
      <c r="BI238" s="39"/>
      <c r="BJ238" s="39"/>
      <c r="BK238" s="39"/>
      <c r="BL238" s="39"/>
      <c r="BM238" s="39"/>
      <c r="BN238" s="39"/>
      <c r="BO238" s="39"/>
      <c r="BR238" s="39"/>
      <c r="BU238" s="39"/>
      <c r="BX238" s="67"/>
      <c r="BY238" s="67"/>
      <c r="BZ238" s="67"/>
      <c r="CA238" s="67"/>
    </row>
    <row r="239" spans="4:79" s="2" customFormat="1" x14ac:dyDescent="0.25">
      <c r="D239" s="40"/>
      <c r="E239" s="52"/>
      <c r="F239" s="52"/>
      <c r="G239" s="40"/>
      <c r="J239" s="39"/>
      <c r="K239" s="39"/>
      <c r="L239" s="39"/>
      <c r="M239" s="39"/>
      <c r="N239" s="39"/>
      <c r="O239" s="39"/>
      <c r="P239" s="39"/>
      <c r="S239" s="39"/>
      <c r="V239" s="39"/>
      <c r="Y239" s="39"/>
      <c r="AB239" s="39"/>
      <c r="AE239" s="39"/>
      <c r="AH239" s="39"/>
      <c r="AI239" s="39"/>
      <c r="AJ239" s="39"/>
      <c r="AK239" s="39"/>
      <c r="AL239" s="39"/>
      <c r="AM239" s="39"/>
      <c r="AN239" s="39"/>
      <c r="AO239" s="39"/>
      <c r="AP239" s="39"/>
      <c r="AQ239" s="39"/>
      <c r="AR239" s="39"/>
      <c r="AS239" s="39"/>
      <c r="AT239" s="39"/>
      <c r="AU239" s="39"/>
      <c r="AV239" s="39"/>
      <c r="AW239" s="39"/>
      <c r="AX239" s="39"/>
      <c r="AY239" s="39"/>
      <c r="AZ239" s="39"/>
      <c r="BA239" s="39"/>
      <c r="BB239" s="39"/>
      <c r="BC239" s="39"/>
      <c r="BD239" s="39"/>
      <c r="BE239" s="39"/>
      <c r="BF239" s="39"/>
      <c r="BG239" s="39"/>
      <c r="BH239" s="39"/>
      <c r="BI239" s="39"/>
      <c r="BJ239" s="39"/>
      <c r="BK239" s="39"/>
      <c r="BL239" s="39"/>
      <c r="BM239" s="39"/>
      <c r="BN239" s="39"/>
      <c r="BO239" s="39"/>
      <c r="BR239" s="39"/>
      <c r="BU239" s="39"/>
      <c r="BX239" s="67"/>
      <c r="BY239" s="67"/>
      <c r="BZ239" s="67"/>
      <c r="CA239" s="67"/>
    </row>
    <row r="240" spans="4:79" s="2" customFormat="1" x14ac:dyDescent="0.25">
      <c r="D240" s="40"/>
      <c r="E240" s="52"/>
      <c r="F240" s="52"/>
      <c r="G240" s="40"/>
      <c r="J240" s="39"/>
      <c r="K240" s="39"/>
      <c r="L240" s="39"/>
      <c r="M240" s="39"/>
      <c r="N240" s="39"/>
      <c r="O240" s="39"/>
      <c r="P240" s="39"/>
      <c r="S240" s="39"/>
      <c r="V240" s="39"/>
      <c r="Y240" s="39"/>
      <c r="AB240" s="39"/>
      <c r="AE240" s="39"/>
      <c r="AH240" s="39"/>
      <c r="AI240" s="39"/>
      <c r="AJ240" s="39"/>
      <c r="AK240" s="39"/>
      <c r="AL240" s="39"/>
      <c r="AM240" s="39"/>
      <c r="AN240" s="39"/>
      <c r="AO240" s="39"/>
      <c r="AP240" s="39"/>
      <c r="AQ240" s="39"/>
      <c r="AR240" s="39"/>
      <c r="AS240" s="39"/>
      <c r="AT240" s="39"/>
      <c r="AU240" s="39"/>
      <c r="AV240" s="39"/>
      <c r="AW240" s="39"/>
      <c r="AX240" s="39"/>
      <c r="AY240" s="39"/>
      <c r="AZ240" s="39"/>
      <c r="BA240" s="39"/>
      <c r="BB240" s="39"/>
      <c r="BC240" s="39"/>
      <c r="BD240" s="39"/>
      <c r="BE240" s="39"/>
      <c r="BF240" s="39"/>
      <c r="BG240" s="39"/>
      <c r="BH240" s="39"/>
      <c r="BI240" s="39"/>
      <c r="BJ240" s="39"/>
      <c r="BK240" s="39"/>
      <c r="BL240" s="39"/>
      <c r="BM240" s="39"/>
      <c r="BN240" s="39"/>
      <c r="BO240" s="39"/>
      <c r="BR240" s="39"/>
      <c r="BU240" s="39"/>
      <c r="BX240" s="67"/>
      <c r="BY240" s="67"/>
      <c r="BZ240" s="67"/>
      <c r="CA240" s="67"/>
    </row>
    <row r="241" spans="4:79" s="2" customFormat="1" x14ac:dyDescent="0.25">
      <c r="D241" s="40"/>
      <c r="E241" s="52"/>
      <c r="F241" s="52"/>
      <c r="G241" s="40"/>
      <c r="J241" s="39"/>
      <c r="K241" s="39"/>
      <c r="L241" s="39"/>
      <c r="M241" s="39"/>
      <c r="N241" s="39"/>
      <c r="O241" s="39"/>
      <c r="P241" s="39"/>
      <c r="S241" s="39"/>
      <c r="V241" s="39"/>
      <c r="Y241" s="39"/>
      <c r="AB241" s="39"/>
      <c r="AE241" s="39"/>
      <c r="AH241" s="39"/>
      <c r="AI241" s="39"/>
      <c r="AJ241" s="39"/>
      <c r="AK241" s="39"/>
      <c r="AL241" s="39"/>
      <c r="AM241" s="39"/>
      <c r="AN241" s="39"/>
      <c r="AO241" s="39"/>
      <c r="AP241" s="39"/>
      <c r="AQ241" s="39"/>
      <c r="AR241" s="39"/>
      <c r="AS241" s="39"/>
      <c r="AT241" s="39"/>
      <c r="AU241" s="39"/>
      <c r="AV241" s="39"/>
      <c r="AW241" s="39"/>
      <c r="AX241" s="39"/>
      <c r="AY241" s="39"/>
      <c r="AZ241" s="39"/>
      <c r="BA241" s="39"/>
      <c r="BB241" s="39"/>
      <c r="BC241" s="39"/>
      <c r="BD241" s="39"/>
      <c r="BE241" s="39"/>
      <c r="BF241" s="39"/>
      <c r="BG241" s="39"/>
      <c r="BH241" s="39"/>
      <c r="BI241" s="39"/>
      <c r="BJ241" s="39"/>
      <c r="BK241" s="39"/>
      <c r="BL241" s="39"/>
      <c r="BM241" s="39"/>
      <c r="BN241" s="39"/>
      <c r="BO241" s="39"/>
      <c r="BR241" s="39"/>
      <c r="BU241" s="39"/>
      <c r="BX241" s="67"/>
      <c r="BY241" s="67"/>
      <c r="BZ241" s="67"/>
      <c r="CA241" s="67"/>
    </row>
    <row r="242" spans="4:79" s="2" customFormat="1" x14ac:dyDescent="0.25">
      <c r="D242" s="40"/>
      <c r="E242" s="52"/>
      <c r="F242" s="52"/>
      <c r="G242" s="40"/>
      <c r="J242" s="39"/>
      <c r="K242" s="39"/>
      <c r="L242" s="39"/>
      <c r="M242" s="39"/>
      <c r="N242" s="39"/>
      <c r="O242" s="39"/>
      <c r="P242" s="39"/>
      <c r="S242" s="39"/>
      <c r="V242" s="39"/>
      <c r="Y242" s="39"/>
      <c r="AB242" s="39"/>
      <c r="AE242" s="39"/>
      <c r="AH242" s="39"/>
      <c r="AI242" s="39"/>
      <c r="AJ242" s="39"/>
      <c r="AK242" s="39"/>
      <c r="AL242" s="39"/>
      <c r="AM242" s="39"/>
      <c r="AN242" s="39"/>
      <c r="AO242" s="39"/>
      <c r="AP242" s="39"/>
      <c r="AQ242" s="39"/>
      <c r="AR242" s="39"/>
      <c r="AS242" s="39"/>
      <c r="AT242" s="39"/>
      <c r="AU242" s="39"/>
      <c r="AV242" s="39"/>
      <c r="AW242" s="39"/>
      <c r="AX242" s="39"/>
      <c r="AY242" s="39"/>
      <c r="AZ242" s="39"/>
      <c r="BA242" s="39"/>
      <c r="BB242" s="39"/>
      <c r="BC242" s="39"/>
      <c r="BD242" s="39"/>
      <c r="BE242" s="39"/>
      <c r="BF242" s="39"/>
      <c r="BG242" s="39"/>
      <c r="BH242" s="39"/>
      <c r="BI242" s="39"/>
      <c r="BJ242" s="39"/>
      <c r="BK242" s="39"/>
      <c r="BL242" s="39"/>
      <c r="BM242" s="39"/>
      <c r="BN242" s="39"/>
      <c r="BO242" s="39"/>
      <c r="BR242" s="39"/>
      <c r="BU242" s="39"/>
      <c r="BX242" s="67"/>
      <c r="BY242" s="67"/>
      <c r="BZ242" s="67"/>
      <c r="CA242" s="67"/>
    </row>
    <row r="243" spans="4:79" s="2" customFormat="1" x14ac:dyDescent="0.25">
      <c r="D243" s="40"/>
      <c r="E243" s="52"/>
      <c r="F243" s="52"/>
      <c r="G243" s="40"/>
      <c r="J243" s="39"/>
      <c r="K243" s="39"/>
      <c r="L243" s="39"/>
      <c r="M243" s="39"/>
      <c r="N243" s="39"/>
      <c r="O243" s="39"/>
      <c r="P243" s="39"/>
      <c r="S243" s="39"/>
      <c r="V243" s="39"/>
      <c r="Y243" s="39"/>
      <c r="AB243" s="39"/>
      <c r="AE243" s="39"/>
      <c r="AH243" s="39"/>
      <c r="AI243" s="39"/>
      <c r="AJ243" s="39"/>
      <c r="AK243" s="39"/>
      <c r="AL243" s="39"/>
      <c r="AM243" s="39"/>
      <c r="AN243" s="39"/>
      <c r="AO243" s="39"/>
      <c r="AP243" s="39"/>
      <c r="AQ243" s="39"/>
      <c r="AR243" s="39"/>
      <c r="AS243" s="39"/>
      <c r="AT243" s="39"/>
      <c r="AU243" s="39"/>
      <c r="AV243" s="39"/>
      <c r="AW243" s="39"/>
      <c r="AX243" s="39"/>
      <c r="AY243" s="39"/>
      <c r="AZ243" s="39"/>
      <c r="BA243" s="39"/>
      <c r="BB243" s="39"/>
      <c r="BC243" s="39"/>
      <c r="BD243" s="39"/>
      <c r="BE243" s="39"/>
      <c r="BF243" s="39"/>
      <c r="BG243" s="39"/>
      <c r="BH243" s="39"/>
      <c r="BI243" s="39"/>
      <c r="BJ243" s="39"/>
      <c r="BK243" s="39"/>
      <c r="BL243" s="39"/>
      <c r="BM243" s="39"/>
      <c r="BN243" s="39"/>
      <c r="BO243" s="39"/>
      <c r="BR243" s="39"/>
      <c r="BU243" s="39"/>
      <c r="BX243" s="67"/>
      <c r="BY243" s="67"/>
      <c r="BZ243" s="67"/>
      <c r="CA243" s="67"/>
    </row>
    <row r="244" spans="4:79" s="2" customFormat="1" x14ac:dyDescent="0.25">
      <c r="D244" s="40"/>
      <c r="E244" s="52"/>
      <c r="F244" s="52"/>
      <c r="G244" s="40"/>
      <c r="J244" s="39"/>
      <c r="K244" s="39"/>
      <c r="L244" s="39"/>
      <c r="M244" s="39"/>
      <c r="N244" s="39"/>
      <c r="O244" s="39"/>
      <c r="P244" s="39"/>
      <c r="S244" s="39"/>
      <c r="V244" s="39"/>
      <c r="Y244" s="39"/>
      <c r="AB244" s="39"/>
      <c r="AE244" s="39"/>
      <c r="AH244" s="39"/>
      <c r="AI244" s="39"/>
      <c r="AJ244" s="39"/>
      <c r="AK244" s="39"/>
      <c r="AL244" s="39"/>
      <c r="AM244" s="39"/>
      <c r="AN244" s="39"/>
      <c r="AO244" s="39"/>
      <c r="AP244" s="39"/>
      <c r="AQ244" s="39"/>
      <c r="AR244" s="39"/>
      <c r="AS244" s="39"/>
      <c r="AT244" s="39"/>
      <c r="AU244" s="39"/>
      <c r="AV244" s="39"/>
      <c r="AW244" s="39"/>
      <c r="AX244" s="39"/>
      <c r="AY244" s="39"/>
      <c r="AZ244" s="39"/>
      <c r="BA244" s="39"/>
      <c r="BB244" s="39"/>
      <c r="BC244" s="39"/>
      <c r="BD244" s="39"/>
      <c r="BE244" s="39"/>
      <c r="BF244" s="39"/>
      <c r="BG244" s="39"/>
      <c r="BH244" s="39"/>
      <c r="BI244" s="39"/>
      <c r="BJ244" s="39"/>
      <c r="BK244" s="39"/>
      <c r="BL244" s="39"/>
      <c r="BM244" s="39"/>
      <c r="BN244" s="39"/>
      <c r="BO244" s="39"/>
      <c r="BR244" s="39"/>
      <c r="BU244" s="39"/>
      <c r="BX244" s="67"/>
      <c r="BY244" s="67"/>
      <c r="BZ244" s="67"/>
      <c r="CA244" s="67"/>
    </row>
    <row r="245" spans="4:79" s="2" customFormat="1" x14ac:dyDescent="0.25">
      <c r="D245" s="40"/>
      <c r="E245" s="52"/>
      <c r="F245" s="52"/>
      <c r="G245" s="40"/>
      <c r="J245" s="39"/>
      <c r="K245" s="39"/>
      <c r="L245" s="39"/>
      <c r="M245" s="39"/>
      <c r="N245" s="39"/>
      <c r="O245" s="39"/>
      <c r="P245" s="39"/>
      <c r="S245" s="39"/>
      <c r="V245" s="39"/>
      <c r="Y245" s="39"/>
      <c r="AB245" s="39"/>
      <c r="AE245" s="39"/>
      <c r="AH245" s="39"/>
      <c r="AI245" s="39"/>
      <c r="AJ245" s="39"/>
      <c r="AK245" s="39"/>
      <c r="AL245" s="39"/>
      <c r="AM245" s="39"/>
      <c r="AN245" s="39"/>
      <c r="AO245" s="39"/>
      <c r="AP245" s="39"/>
      <c r="AQ245" s="39"/>
      <c r="AR245" s="39"/>
      <c r="AS245" s="39"/>
      <c r="AT245" s="39"/>
      <c r="AU245" s="39"/>
      <c r="AV245" s="39"/>
      <c r="AW245" s="39"/>
      <c r="AX245" s="39"/>
      <c r="AY245" s="39"/>
      <c r="AZ245" s="39"/>
      <c r="BA245" s="39"/>
      <c r="BB245" s="39"/>
      <c r="BC245" s="39"/>
      <c r="BD245" s="39"/>
      <c r="BE245" s="39"/>
      <c r="BF245" s="39"/>
      <c r="BG245" s="39"/>
      <c r="BH245" s="39"/>
      <c r="BI245" s="39"/>
      <c r="BJ245" s="39"/>
      <c r="BK245" s="39"/>
      <c r="BL245" s="39"/>
      <c r="BM245" s="39"/>
      <c r="BN245" s="39"/>
      <c r="BO245" s="39"/>
      <c r="BR245" s="39"/>
      <c r="BU245" s="39"/>
      <c r="BX245" s="67"/>
      <c r="BY245" s="67"/>
      <c r="BZ245" s="67"/>
      <c r="CA245" s="67"/>
    </row>
    <row r="246" spans="4:79" s="2" customFormat="1" x14ac:dyDescent="0.25">
      <c r="D246" s="40"/>
      <c r="E246" s="52"/>
      <c r="F246" s="52"/>
      <c r="G246" s="40"/>
      <c r="J246" s="39"/>
      <c r="K246" s="39"/>
      <c r="L246" s="39"/>
      <c r="M246" s="39"/>
      <c r="N246" s="39"/>
      <c r="O246" s="39"/>
      <c r="P246" s="39"/>
      <c r="S246" s="39"/>
      <c r="V246" s="39"/>
      <c r="Y246" s="39"/>
      <c r="AB246" s="39"/>
      <c r="AE246" s="39"/>
      <c r="AH246" s="39"/>
      <c r="AI246" s="39"/>
      <c r="AJ246" s="39"/>
      <c r="AK246" s="39"/>
      <c r="AL246" s="39"/>
      <c r="AM246" s="39"/>
      <c r="AN246" s="39"/>
      <c r="AO246" s="39"/>
      <c r="AP246" s="39"/>
      <c r="AQ246" s="39"/>
      <c r="AR246" s="39"/>
      <c r="AS246" s="39"/>
      <c r="AT246" s="39"/>
      <c r="AU246" s="39"/>
      <c r="AV246" s="39"/>
      <c r="AW246" s="39"/>
      <c r="AX246" s="39"/>
      <c r="AY246" s="39"/>
      <c r="AZ246" s="39"/>
      <c r="BA246" s="39"/>
      <c r="BB246" s="39"/>
      <c r="BC246" s="39"/>
      <c r="BD246" s="39"/>
      <c r="BE246" s="39"/>
      <c r="BF246" s="39"/>
      <c r="BG246" s="39"/>
      <c r="BH246" s="39"/>
      <c r="BI246" s="39"/>
      <c r="BJ246" s="39"/>
      <c r="BK246" s="39"/>
      <c r="BL246" s="39"/>
      <c r="BM246" s="39"/>
      <c r="BN246" s="39"/>
      <c r="BO246" s="39"/>
      <c r="BR246" s="39"/>
      <c r="BU246" s="39"/>
      <c r="BX246" s="67"/>
      <c r="BY246" s="67"/>
      <c r="BZ246" s="67"/>
      <c r="CA246" s="67"/>
    </row>
    <row r="247" spans="4:79" s="2" customFormat="1" x14ac:dyDescent="0.25">
      <c r="D247" s="40"/>
      <c r="E247" s="52"/>
      <c r="F247" s="52"/>
      <c r="G247" s="40"/>
      <c r="J247" s="39"/>
      <c r="K247" s="39"/>
      <c r="L247" s="39"/>
      <c r="M247" s="39"/>
      <c r="N247" s="39"/>
      <c r="O247" s="39"/>
      <c r="P247" s="39"/>
      <c r="S247" s="39"/>
      <c r="V247" s="39"/>
      <c r="Y247" s="39"/>
      <c r="AB247" s="39"/>
      <c r="AE247" s="39"/>
      <c r="AH247" s="39"/>
      <c r="AI247" s="39"/>
      <c r="AJ247" s="39"/>
      <c r="AK247" s="39"/>
      <c r="AL247" s="39"/>
      <c r="AM247" s="39"/>
      <c r="AN247" s="39"/>
      <c r="AO247" s="39"/>
      <c r="AP247" s="39"/>
      <c r="AQ247" s="39"/>
      <c r="AR247" s="39"/>
      <c r="AS247" s="39"/>
      <c r="AT247" s="39"/>
      <c r="AU247" s="39"/>
      <c r="AV247" s="39"/>
      <c r="AW247" s="39"/>
      <c r="AX247" s="39"/>
      <c r="AY247" s="39"/>
      <c r="AZ247" s="39"/>
      <c r="BA247" s="39"/>
      <c r="BB247" s="39"/>
      <c r="BC247" s="39"/>
      <c r="BD247" s="39"/>
      <c r="BE247" s="39"/>
      <c r="BF247" s="39"/>
      <c r="BG247" s="39"/>
      <c r="BH247" s="39"/>
      <c r="BI247" s="39"/>
      <c r="BJ247" s="39"/>
      <c r="BK247" s="39"/>
      <c r="BL247" s="39"/>
      <c r="BM247" s="39"/>
      <c r="BN247" s="39"/>
      <c r="BO247" s="39"/>
      <c r="BR247" s="39"/>
      <c r="BU247" s="39"/>
      <c r="BX247" s="67"/>
      <c r="BY247" s="67"/>
      <c r="BZ247" s="67"/>
      <c r="CA247" s="67"/>
    </row>
    <row r="248" spans="4:79" s="2" customFormat="1" x14ac:dyDescent="0.25">
      <c r="D248" s="40"/>
      <c r="E248" s="52"/>
      <c r="F248" s="52"/>
      <c r="G248" s="40"/>
      <c r="J248" s="39"/>
      <c r="K248" s="39"/>
      <c r="L248" s="39"/>
      <c r="M248" s="39"/>
      <c r="N248" s="39"/>
      <c r="O248" s="39"/>
      <c r="P248" s="39"/>
      <c r="S248" s="39"/>
      <c r="V248" s="39"/>
      <c r="Y248" s="39"/>
      <c r="AB248" s="39"/>
      <c r="AE248" s="39"/>
      <c r="AH248" s="39"/>
      <c r="AI248" s="39"/>
      <c r="AJ248" s="39"/>
      <c r="AK248" s="39"/>
      <c r="AL248" s="39"/>
      <c r="AM248" s="39"/>
      <c r="AN248" s="39"/>
      <c r="AO248" s="39"/>
      <c r="AP248" s="39"/>
      <c r="AQ248" s="39"/>
      <c r="AR248" s="39"/>
      <c r="AS248" s="39"/>
      <c r="AT248" s="39"/>
      <c r="AU248" s="39"/>
      <c r="AV248" s="39"/>
      <c r="AW248" s="39"/>
      <c r="AX248" s="39"/>
      <c r="AY248" s="39"/>
      <c r="AZ248" s="39"/>
      <c r="BA248" s="39"/>
      <c r="BB248" s="39"/>
      <c r="BC248" s="39"/>
      <c r="BD248" s="39"/>
      <c r="BE248" s="39"/>
      <c r="BF248" s="39"/>
      <c r="BG248" s="39"/>
      <c r="BH248" s="39"/>
      <c r="BI248" s="39"/>
      <c r="BJ248" s="39"/>
      <c r="BK248" s="39"/>
      <c r="BL248" s="39"/>
      <c r="BM248" s="39"/>
      <c r="BN248" s="39"/>
      <c r="BO248" s="39"/>
      <c r="BR248" s="39"/>
      <c r="BU248" s="39"/>
      <c r="BX248" s="67"/>
      <c r="BY248" s="67"/>
      <c r="BZ248" s="67"/>
      <c r="CA248" s="67"/>
    </row>
    <row r="249" spans="4:79" s="2" customFormat="1" x14ac:dyDescent="0.25">
      <c r="D249" s="40"/>
      <c r="E249" s="52"/>
      <c r="F249" s="52"/>
      <c r="G249" s="40"/>
      <c r="J249" s="39"/>
      <c r="K249" s="39"/>
      <c r="L249" s="39"/>
      <c r="M249" s="39"/>
      <c r="N249" s="39"/>
      <c r="O249" s="39"/>
      <c r="P249" s="39"/>
      <c r="S249" s="39"/>
      <c r="V249" s="39"/>
      <c r="Y249" s="39"/>
      <c r="AB249" s="39"/>
      <c r="AE249" s="39"/>
      <c r="AH249" s="39"/>
      <c r="AI249" s="39"/>
      <c r="AJ249" s="39"/>
      <c r="AK249" s="39"/>
      <c r="AL249" s="39"/>
      <c r="AM249" s="39"/>
      <c r="AN249" s="39"/>
      <c r="AO249" s="39"/>
      <c r="AP249" s="39"/>
      <c r="AQ249" s="39"/>
      <c r="AR249" s="39"/>
      <c r="AS249" s="39"/>
      <c r="AT249" s="39"/>
      <c r="AU249" s="39"/>
      <c r="AV249" s="39"/>
      <c r="AW249" s="39"/>
      <c r="AX249" s="39"/>
      <c r="AY249" s="39"/>
      <c r="AZ249" s="39"/>
      <c r="BA249" s="39"/>
      <c r="BB249" s="39"/>
      <c r="BC249" s="39"/>
      <c r="BD249" s="39"/>
      <c r="BE249" s="39"/>
      <c r="BF249" s="39"/>
      <c r="BG249" s="39"/>
      <c r="BH249" s="39"/>
      <c r="BI249" s="39"/>
      <c r="BJ249" s="39"/>
      <c r="BK249" s="39"/>
      <c r="BL249" s="39"/>
      <c r="BM249" s="39"/>
      <c r="BN249" s="39"/>
      <c r="BO249" s="39"/>
      <c r="BR249" s="39"/>
      <c r="BU249" s="39"/>
      <c r="BX249" s="67"/>
      <c r="BY249" s="67"/>
      <c r="BZ249" s="67"/>
      <c r="CA249" s="67"/>
    </row>
    <row r="250" spans="4:79" s="2" customFormat="1" x14ac:dyDescent="0.25">
      <c r="D250" s="40"/>
      <c r="E250" s="52"/>
      <c r="F250" s="52"/>
      <c r="G250" s="40"/>
      <c r="J250" s="39"/>
      <c r="K250" s="39"/>
      <c r="L250" s="39"/>
      <c r="M250" s="39"/>
      <c r="N250" s="39"/>
      <c r="O250" s="39"/>
      <c r="P250" s="39"/>
      <c r="S250" s="39"/>
      <c r="V250" s="39"/>
      <c r="Y250" s="39"/>
      <c r="AB250" s="39"/>
      <c r="AE250" s="39"/>
      <c r="AH250" s="39"/>
      <c r="AI250" s="39"/>
      <c r="AJ250" s="39"/>
      <c r="AK250" s="39"/>
      <c r="AL250" s="39"/>
      <c r="AM250" s="39"/>
      <c r="AN250" s="39"/>
      <c r="AO250" s="39"/>
      <c r="AP250" s="39"/>
      <c r="AQ250" s="39"/>
      <c r="AR250" s="39"/>
      <c r="AS250" s="39"/>
      <c r="AT250" s="39"/>
      <c r="AU250" s="39"/>
      <c r="AV250" s="39"/>
      <c r="AW250" s="39"/>
      <c r="AX250" s="39"/>
      <c r="AY250" s="39"/>
      <c r="AZ250" s="39"/>
      <c r="BA250" s="39"/>
      <c r="BB250" s="39"/>
      <c r="BC250" s="39"/>
      <c r="BD250" s="39"/>
      <c r="BE250" s="39"/>
      <c r="BF250" s="39"/>
      <c r="BG250" s="39"/>
      <c r="BH250" s="39"/>
      <c r="BI250" s="39"/>
      <c r="BJ250" s="39"/>
      <c r="BK250" s="39"/>
      <c r="BL250" s="39"/>
      <c r="BM250" s="39"/>
      <c r="BN250" s="39"/>
      <c r="BO250" s="39"/>
      <c r="BR250" s="39"/>
      <c r="BU250" s="39"/>
      <c r="BX250" s="67"/>
      <c r="BY250" s="67"/>
      <c r="BZ250" s="67"/>
      <c r="CA250" s="67"/>
    </row>
    <row r="251" spans="4:79" s="2" customFormat="1" x14ac:dyDescent="0.25">
      <c r="D251" s="40"/>
      <c r="E251" s="52"/>
      <c r="F251" s="52"/>
      <c r="G251" s="40"/>
      <c r="J251" s="39"/>
      <c r="K251" s="39"/>
      <c r="L251" s="39"/>
      <c r="M251" s="39"/>
      <c r="N251" s="39"/>
      <c r="O251" s="39"/>
      <c r="P251" s="39"/>
      <c r="S251" s="39"/>
      <c r="V251" s="39"/>
      <c r="Y251" s="39"/>
      <c r="AB251" s="39"/>
      <c r="AE251" s="39"/>
      <c r="AH251" s="39"/>
      <c r="AI251" s="39"/>
      <c r="AJ251" s="39"/>
      <c r="AK251" s="39"/>
      <c r="AL251" s="39"/>
      <c r="AM251" s="39"/>
      <c r="AN251" s="39"/>
      <c r="AO251" s="39"/>
      <c r="AP251" s="39"/>
      <c r="AQ251" s="39"/>
      <c r="AR251" s="39"/>
      <c r="AS251" s="39"/>
      <c r="AT251" s="39"/>
      <c r="AU251" s="39"/>
      <c r="AV251" s="39"/>
      <c r="AW251" s="39"/>
      <c r="AX251" s="39"/>
      <c r="AY251" s="39"/>
      <c r="AZ251" s="39"/>
      <c r="BA251" s="39"/>
      <c r="BB251" s="39"/>
      <c r="BC251" s="39"/>
      <c r="BD251" s="39"/>
      <c r="BE251" s="39"/>
      <c r="BF251" s="39"/>
      <c r="BG251" s="39"/>
      <c r="BH251" s="39"/>
      <c r="BI251" s="39"/>
      <c r="BJ251" s="39"/>
      <c r="BK251" s="39"/>
      <c r="BL251" s="39"/>
      <c r="BM251" s="39"/>
      <c r="BN251" s="39"/>
      <c r="BO251" s="39"/>
      <c r="BR251" s="39"/>
      <c r="BU251" s="39"/>
      <c r="BX251" s="67"/>
      <c r="BY251" s="67"/>
      <c r="BZ251" s="67"/>
      <c r="CA251" s="67"/>
    </row>
    <row r="252" spans="4:79" s="2" customFormat="1" x14ac:dyDescent="0.25">
      <c r="D252" s="40"/>
      <c r="E252" s="52"/>
      <c r="F252" s="52"/>
      <c r="G252" s="40"/>
      <c r="J252" s="39"/>
      <c r="K252" s="39"/>
      <c r="L252" s="39"/>
      <c r="M252" s="39"/>
      <c r="N252" s="39"/>
      <c r="O252" s="39"/>
      <c r="P252" s="39"/>
      <c r="S252" s="39"/>
      <c r="V252" s="39"/>
      <c r="Y252" s="39"/>
      <c r="AB252" s="39"/>
      <c r="AE252" s="39"/>
      <c r="AH252" s="39"/>
      <c r="AI252" s="39"/>
      <c r="AJ252" s="39"/>
      <c r="AK252" s="39"/>
      <c r="AL252" s="39"/>
      <c r="AM252" s="39"/>
      <c r="AN252" s="39"/>
      <c r="AO252" s="39"/>
      <c r="AP252" s="39"/>
      <c r="AQ252" s="39"/>
      <c r="AR252" s="39"/>
      <c r="AS252" s="39"/>
      <c r="AT252" s="39"/>
      <c r="AU252" s="39"/>
      <c r="AV252" s="39"/>
      <c r="AW252" s="39"/>
      <c r="AX252" s="39"/>
      <c r="AY252" s="39"/>
      <c r="AZ252" s="39"/>
      <c r="BA252" s="39"/>
      <c r="BB252" s="39"/>
      <c r="BC252" s="39"/>
      <c r="BD252" s="39"/>
      <c r="BE252" s="39"/>
      <c r="BF252" s="39"/>
      <c r="BG252" s="39"/>
      <c r="BH252" s="39"/>
      <c r="BI252" s="39"/>
      <c r="BJ252" s="39"/>
      <c r="BK252" s="39"/>
      <c r="BL252" s="39"/>
      <c r="BM252" s="39"/>
      <c r="BN252" s="39"/>
      <c r="BO252" s="39"/>
      <c r="BR252" s="39"/>
      <c r="BU252" s="39"/>
      <c r="BX252" s="67"/>
      <c r="BY252" s="67"/>
      <c r="BZ252" s="67"/>
      <c r="CA252" s="67"/>
    </row>
    <row r="253" spans="4:79" s="2" customFormat="1" x14ac:dyDescent="0.25">
      <c r="D253" s="40"/>
      <c r="E253" s="52"/>
      <c r="F253" s="52"/>
      <c r="G253" s="40"/>
      <c r="J253" s="39"/>
      <c r="K253" s="39"/>
      <c r="L253" s="39"/>
      <c r="M253" s="39"/>
      <c r="N253" s="39"/>
      <c r="O253" s="39"/>
      <c r="P253" s="39"/>
      <c r="S253" s="39"/>
      <c r="V253" s="39"/>
      <c r="Y253" s="39"/>
      <c r="AB253" s="39"/>
      <c r="AE253" s="39"/>
      <c r="AH253" s="39"/>
      <c r="AI253" s="39"/>
      <c r="AJ253" s="39"/>
      <c r="AK253" s="39"/>
      <c r="AL253" s="39"/>
      <c r="AM253" s="39"/>
      <c r="AN253" s="39"/>
      <c r="AO253" s="39"/>
      <c r="AP253" s="39"/>
      <c r="AQ253" s="39"/>
      <c r="AR253" s="39"/>
      <c r="AS253" s="39"/>
      <c r="AT253" s="39"/>
      <c r="AU253" s="39"/>
      <c r="AV253" s="39"/>
      <c r="AW253" s="39"/>
      <c r="AX253" s="39"/>
      <c r="AY253" s="39"/>
      <c r="AZ253" s="39"/>
      <c r="BA253" s="39"/>
      <c r="BB253" s="39"/>
      <c r="BC253" s="39"/>
      <c r="BD253" s="39"/>
      <c r="BE253" s="39"/>
      <c r="BF253" s="39"/>
      <c r="BG253" s="39"/>
      <c r="BH253" s="39"/>
      <c r="BI253" s="39"/>
      <c r="BJ253" s="39"/>
      <c r="BK253" s="39"/>
      <c r="BL253" s="39"/>
      <c r="BM253" s="39"/>
      <c r="BN253" s="39"/>
      <c r="BO253" s="39"/>
      <c r="BR253" s="39"/>
      <c r="BU253" s="39"/>
      <c r="BX253" s="67"/>
      <c r="BY253" s="67"/>
      <c r="BZ253" s="67"/>
      <c r="CA253" s="67"/>
    </row>
    <row r="254" spans="4:79" s="2" customFormat="1" x14ac:dyDescent="0.25">
      <c r="D254" s="40"/>
      <c r="E254" s="52"/>
      <c r="F254" s="52"/>
      <c r="G254" s="40"/>
      <c r="J254" s="39"/>
      <c r="K254" s="39"/>
      <c r="L254" s="39"/>
      <c r="M254" s="39"/>
      <c r="N254" s="39"/>
      <c r="O254" s="39"/>
      <c r="P254" s="39"/>
      <c r="S254" s="39"/>
      <c r="V254" s="39"/>
      <c r="Y254" s="39"/>
      <c r="AB254" s="39"/>
      <c r="AE254" s="39"/>
      <c r="AH254" s="39"/>
      <c r="AI254" s="39"/>
      <c r="AJ254" s="39"/>
      <c r="AK254" s="39"/>
      <c r="AL254" s="39"/>
      <c r="AM254" s="39"/>
      <c r="AN254" s="39"/>
      <c r="AO254" s="39"/>
      <c r="AP254" s="39"/>
      <c r="AQ254" s="39"/>
      <c r="AR254" s="39"/>
      <c r="AS254" s="39"/>
      <c r="AT254" s="39"/>
      <c r="AU254" s="39"/>
      <c r="AV254" s="39"/>
      <c r="AW254" s="39"/>
      <c r="AX254" s="39"/>
      <c r="AY254" s="39"/>
      <c r="AZ254" s="39"/>
      <c r="BA254" s="39"/>
      <c r="BB254" s="39"/>
      <c r="BC254" s="39"/>
      <c r="BD254" s="39"/>
      <c r="BE254" s="39"/>
      <c r="BF254" s="39"/>
      <c r="BG254" s="39"/>
      <c r="BH254" s="39"/>
      <c r="BI254" s="39"/>
      <c r="BJ254" s="39"/>
      <c r="BK254" s="39"/>
      <c r="BL254" s="39"/>
      <c r="BM254" s="39"/>
      <c r="BN254" s="39"/>
      <c r="BO254" s="39"/>
      <c r="BR254" s="39"/>
      <c r="BU254" s="39"/>
      <c r="BX254" s="67"/>
      <c r="BY254" s="67"/>
      <c r="BZ254" s="67"/>
      <c r="CA254" s="67"/>
    </row>
    <row r="255" spans="4:79" s="2" customFormat="1" x14ac:dyDescent="0.25">
      <c r="D255" s="40"/>
      <c r="E255" s="52"/>
      <c r="F255" s="52"/>
      <c r="G255" s="40"/>
      <c r="J255" s="39"/>
      <c r="K255" s="39"/>
      <c r="L255" s="39"/>
      <c r="M255" s="39"/>
      <c r="N255" s="39"/>
      <c r="O255" s="39"/>
      <c r="P255" s="39"/>
      <c r="S255" s="39"/>
      <c r="V255" s="39"/>
      <c r="Y255" s="39"/>
      <c r="AB255" s="39"/>
      <c r="AE255" s="39"/>
      <c r="AH255" s="39"/>
      <c r="AI255" s="39"/>
      <c r="AJ255" s="39"/>
      <c r="AK255" s="39"/>
      <c r="AL255" s="39"/>
      <c r="AM255" s="39"/>
      <c r="AN255" s="39"/>
      <c r="AO255" s="39"/>
      <c r="AP255" s="39"/>
      <c r="AQ255" s="39"/>
      <c r="AR255" s="39"/>
      <c r="AS255" s="39"/>
      <c r="AT255" s="39"/>
      <c r="AU255" s="39"/>
      <c r="AV255" s="39"/>
      <c r="AW255" s="39"/>
      <c r="AX255" s="39"/>
      <c r="AY255" s="39"/>
      <c r="AZ255" s="39"/>
      <c r="BA255" s="39"/>
      <c r="BB255" s="39"/>
      <c r="BC255" s="39"/>
      <c r="BD255" s="39"/>
      <c r="BE255" s="39"/>
      <c r="BF255" s="39"/>
      <c r="BG255" s="39"/>
      <c r="BH255" s="39"/>
      <c r="BI255" s="39"/>
      <c r="BJ255" s="39"/>
      <c r="BK255" s="39"/>
      <c r="BL255" s="39"/>
      <c r="BM255" s="39"/>
      <c r="BN255" s="39"/>
      <c r="BO255" s="39"/>
      <c r="BR255" s="39"/>
      <c r="BU255" s="39"/>
      <c r="BX255" s="67"/>
      <c r="BY255" s="67"/>
      <c r="BZ255" s="67"/>
      <c r="CA255" s="67"/>
    </row>
    <row r="256" spans="4:79" s="2" customFormat="1" x14ac:dyDescent="0.25">
      <c r="D256" s="40"/>
      <c r="E256" s="52"/>
      <c r="F256" s="52"/>
      <c r="G256" s="40"/>
      <c r="J256" s="39"/>
      <c r="K256" s="39"/>
      <c r="L256" s="39"/>
      <c r="M256" s="39"/>
      <c r="N256" s="39"/>
      <c r="O256" s="39"/>
      <c r="P256" s="39"/>
      <c r="S256" s="39"/>
      <c r="V256" s="39"/>
      <c r="Y256" s="39"/>
      <c r="AB256" s="39"/>
      <c r="AE256" s="39"/>
      <c r="AH256" s="39"/>
      <c r="AI256" s="39"/>
      <c r="AJ256" s="39"/>
      <c r="AK256" s="39"/>
      <c r="AL256" s="39"/>
      <c r="AM256" s="39"/>
      <c r="AN256" s="39"/>
      <c r="AO256" s="39"/>
      <c r="AP256" s="39"/>
      <c r="AQ256" s="39"/>
      <c r="AR256" s="39"/>
      <c r="AS256" s="39"/>
      <c r="AT256" s="39"/>
      <c r="AU256" s="39"/>
      <c r="AV256" s="39"/>
      <c r="AW256" s="39"/>
      <c r="AX256" s="39"/>
      <c r="AY256" s="39"/>
      <c r="AZ256" s="39"/>
      <c r="BA256" s="39"/>
      <c r="BB256" s="39"/>
      <c r="BC256" s="39"/>
      <c r="BD256" s="39"/>
      <c r="BE256" s="39"/>
      <c r="BF256" s="39"/>
      <c r="BG256" s="39"/>
      <c r="BH256" s="39"/>
      <c r="BI256" s="39"/>
      <c r="BJ256" s="39"/>
      <c r="BK256" s="39"/>
      <c r="BL256" s="39"/>
      <c r="BM256" s="39"/>
      <c r="BN256" s="39"/>
      <c r="BO256" s="39"/>
      <c r="BR256" s="39"/>
      <c r="BU256" s="39"/>
      <c r="BX256" s="67"/>
      <c r="BY256" s="67"/>
      <c r="BZ256" s="67"/>
      <c r="CA256" s="67"/>
    </row>
    <row r="257" spans="4:79" s="2" customFormat="1" x14ac:dyDescent="0.25">
      <c r="D257" s="40"/>
      <c r="E257" s="52"/>
      <c r="F257" s="52"/>
      <c r="G257" s="40"/>
      <c r="J257" s="39"/>
      <c r="K257" s="39"/>
      <c r="L257" s="39"/>
      <c r="M257" s="39"/>
      <c r="N257" s="39"/>
      <c r="O257" s="39"/>
      <c r="P257" s="39"/>
      <c r="S257" s="39"/>
      <c r="V257" s="39"/>
      <c r="Y257" s="39"/>
      <c r="AB257" s="39"/>
      <c r="AE257" s="39"/>
      <c r="AH257" s="39"/>
      <c r="AI257" s="39"/>
      <c r="AJ257" s="39"/>
      <c r="AK257" s="39"/>
      <c r="AL257" s="39"/>
      <c r="AM257" s="39"/>
      <c r="AN257" s="39"/>
      <c r="AO257" s="39"/>
      <c r="AP257" s="39"/>
      <c r="AQ257" s="39"/>
      <c r="AR257" s="39"/>
      <c r="AS257" s="39"/>
      <c r="AT257" s="39"/>
      <c r="AU257" s="39"/>
      <c r="AV257" s="39"/>
      <c r="AW257" s="39"/>
      <c r="AX257" s="39"/>
      <c r="AY257" s="39"/>
      <c r="AZ257" s="39"/>
      <c r="BA257" s="39"/>
      <c r="BB257" s="39"/>
      <c r="BC257" s="39"/>
      <c r="BD257" s="39"/>
      <c r="BE257" s="39"/>
      <c r="BF257" s="39"/>
      <c r="BG257" s="39"/>
      <c r="BH257" s="39"/>
      <c r="BI257" s="39"/>
      <c r="BJ257" s="39"/>
      <c r="BK257" s="39"/>
      <c r="BL257" s="39"/>
      <c r="BM257" s="39"/>
      <c r="BN257" s="39"/>
      <c r="BO257" s="39"/>
      <c r="BR257" s="39"/>
      <c r="BU257" s="39"/>
      <c r="BX257" s="67"/>
      <c r="BY257" s="67"/>
      <c r="BZ257" s="67"/>
      <c r="CA257" s="67"/>
    </row>
    <row r="258" spans="4:79" s="2" customFormat="1" x14ac:dyDescent="0.25">
      <c r="D258" s="40"/>
      <c r="E258" s="52"/>
      <c r="F258" s="52"/>
      <c r="G258" s="40"/>
      <c r="J258" s="39"/>
      <c r="K258" s="39"/>
      <c r="L258" s="39"/>
      <c r="M258" s="39"/>
      <c r="N258" s="39"/>
      <c r="O258" s="39"/>
      <c r="P258" s="39"/>
      <c r="S258" s="39"/>
      <c r="V258" s="39"/>
      <c r="Y258" s="39"/>
      <c r="AB258" s="39"/>
      <c r="AE258" s="39"/>
      <c r="AH258" s="39"/>
      <c r="AI258" s="39"/>
      <c r="AJ258" s="39"/>
      <c r="AK258" s="39"/>
      <c r="AL258" s="39"/>
      <c r="AM258" s="39"/>
      <c r="AN258" s="39"/>
      <c r="AO258" s="39"/>
      <c r="AP258" s="39"/>
      <c r="AQ258" s="39"/>
      <c r="AR258" s="39"/>
      <c r="AS258" s="39"/>
      <c r="AT258" s="39"/>
      <c r="AU258" s="39"/>
      <c r="AV258" s="39"/>
      <c r="AW258" s="39"/>
      <c r="AX258" s="39"/>
      <c r="AY258" s="39"/>
      <c r="AZ258" s="39"/>
      <c r="BA258" s="39"/>
      <c r="BB258" s="39"/>
      <c r="BC258" s="39"/>
      <c r="BD258" s="39"/>
      <c r="BE258" s="39"/>
      <c r="BF258" s="39"/>
      <c r="BG258" s="39"/>
      <c r="BH258" s="39"/>
      <c r="BI258" s="39"/>
      <c r="BJ258" s="39"/>
      <c r="BK258" s="39"/>
      <c r="BL258" s="39"/>
      <c r="BM258" s="39"/>
      <c r="BN258" s="39"/>
      <c r="BO258" s="39"/>
      <c r="BR258" s="39"/>
      <c r="BU258" s="39"/>
      <c r="BX258" s="67"/>
      <c r="BY258" s="67"/>
      <c r="BZ258" s="67"/>
      <c r="CA258" s="67"/>
    </row>
    <row r="259" spans="4:79" s="2" customFormat="1" x14ac:dyDescent="0.25">
      <c r="D259" s="40"/>
      <c r="E259" s="52"/>
      <c r="F259" s="52"/>
      <c r="G259" s="40"/>
      <c r="J259" s="39"/>
      <c r="K259" s="39"/>
      <c r="L259" s="39"/>
      <c r="M259" s="39"/>
      <c r="N259" s="39"/>
      <c r="O259" s="39"/>
      <c r="P259" s="39"/>
      <c r="S259" s="39"/>
      <c r="V259" s="39"/>
      <c r="Y259" s="39"/>
      <c r="AB259" s="39"/>
      <c r="AE259" s="39"/>
      <c r="AH259" s="39"/>
      <c r="AI259" s="39"/>
      <c r="AJ259" s="39"/>
      <c r="AK259" s="39"/>
      <c r="AL259" s="39"/>
      <c r="AM259" s="39"/>
      <c r="AN259" s="39"/>
      <c r="AO259" s="39"/>
      <c r="AP259" s="39"/>
      <c r="AQ259" s="39"/>
      <c r="AR259" s="39"/>
      <c r="AS259" s="39"/>
      <c r="AT259" s="39"/>
      <c r="AU259" s="39"/>
      <c r="AV259" s="39"/>
      <c r="AW259" s="39"/>
      <c r="AX259" s="39"/>
      <c r="AY259" s="39"/>
      <c r="AZ259" s="39"/>
      <c r="BA259" s="39"/>
      <c r="BB259" s="39"/>
      <c r="BC259" s="39"/>
      <c r="BD259" s="39"/>
      <c r="BE259" s="39"/>
      <c r="BF259" s="39"/>
      <c r="BG259" s="39"/>
      <c r="BH259" s="39"/>
      <c r="BI259" s="39"/>
      <c r="BJ259" s="39"/>
      <c r="BK259" s="39"/>
      <c r="BL259" s="39"/>
      <c r="BM259" s="39"/>
      <c r="BN259" s="39"/>
      <c r="BO259" s="39"/>
      <c r="BR259" s="39"/>
      <c r="BU259" s="39"/>
      <c r="BX259" s="67"/>
      <c r="BY259" s="67"/>
      <c r="BZ259" s="67"/>
      <c r="CA259" s="67"/>
    </row>
    <row r="260" spans="4:79" s="2" customFormat="1" x14ac:dyDescent="0.25">
      <c r="D260" s="40"/>
      <c r="E260" s="52"/>
      <c r="F260" s="52"/>
      <c r="G260" s="40"/>
      <c r="J260" s="39"/>
      <c r="K260" s="39"/>
      <c r="L260" s="39"/>
      <c r="M260" s="39"/>
      <c r="N260" s="39"/>
      <c r="O260" s="39"/>
      <c r="P260" s="39"/>
      <c r="S260" s="39"/>
      <c r="V260" s="39"/>
      <c r="Y260" s="39"/>
      <c r="AB260" s="39"/>
      <c r="AE260" s="39"/>
      <c r="AH260" s="39"/>
      <c r="AI260" s="39"/>
      <c r="AJ260" s="39"/>
      <c r="AK260" s="39"/>
      <c r="AL260" s="39"/>
      <c r="AM260" s="39"/>
      <c r="AN260" s="39"/>
      <c r="AO260" s="39"/>
      <c r="AP260" s="39"/>
      <c r="AQ260" s="39"/>
      <c r="AR260" s="39"/>
      <c r="AS260" s="39"/>
      <c r="AT260" s="39"/>
      <c r="AU260" s="39"/>
      <c r="AV260" s="39"/>
      <c r="AW260" s="39"/>
      <c r="AX260" s="39"/>
      <c r="AY260" s="39"/>
      <c r="AZ260" s="39"/>
      <c r="BA260" s="39"/>
      <c r="BB260" s="39"/>
      <c r="BC260" s="39"/>
      <c r="BD260" s="39"/>
      <c r="BE260" s="39"/>
      <c r="BF260" s="39"/>
      <c r="BG260" s="39"/>
      <c r="BH260" s="39"/>
      <c r="BI260" s="39"/>
      <c r="BJ260" s="39"/>
      <c r="BK260" s="39"/>
      <c r="BL260" s="39"/>
      <c r="BM260" s="39"/>
      <c r="BN260" s="39"/>
      <c r="BO260" s="39"/>
      <c r="BR260" s="39"/>
      <c r="BU260" s="39"/>
      <c r="BX260" s="67"/>
      <c r="BY260" s="67"/>
      <c r="BZ260" s="67"/>
      <c r="CA260" s="67"/>
    </row>
    <row r="261" spans="4:79" s="2" customFormat="1" x14ac:dyDescent="0.25">
      <c r="D261" s="40"/>
      <c r="E261" s="52"/>
      <c r="F261" s="52"/>
      <c r="G261" s="40"/>
      <c r="J261" s="39"/>
      <c r="K261" s="39"/>
      <c r="L261" s="39"/>
      <c r="M261" s="39"/>
      <c r="N261" s="39"/>
      <c r="O261" s="39"/>
      <c r="P261" s="39"/>
      <c r="S261" s="39"/>
      <c r="V261" s="39"/>
      <c r="Y261" s="39"/>
      <c r="AB261" s="39"/>
      <c r="AE261" s="39"/>
      <c r="AH261" s="39"/>
      <c r="AI261" s="39"/>
      <c r="AJ261" s="39"/>
      <c r="AK261" s="39"/>
      <c r="AL261" s="39"/>
      <c r="AM261" s="39"/>
      <c r="AN261" s="39"/>
      <c r="AO261" s="39"/>
      <c r="AP261" s="39"/>
      <c r="AQ261" s="39"/>
      <c r="AR261" s="39"/>
      <c r="AS261" s="39"/>
      <c r="AT261" s="39"/>
      <c r="AU261" s="39"/>
      <c r="AV261" s="39"/>
      <c r="AW261" s="39"/>
      <c r="AX261" s="39"/>
      <c r="AY261" s="39"/>
      <c r="AZ261" s="39"/>
      <c r="BA261" s="39"/>
      <c r="BB261" s="39"/>
      <c r="BC261" s="39"/>
      <c r="BD261" s="39"/>
      <c r="BE261" s="39"/>
      <c r="BF261" s="39"/>
      <c r="BG261" s="39"/>
      <c r="BH261" s="39"/>
      <c r="BI261" s="39"/>
      <c r="BJ261" s="39"/>
      <c r="BK261" s="39"/>
      <c r="BL261" s="39"/>
      <c r="BM261" s="39"/>
      <c r="BN261" s="39"/>
      <c r="BO261" s="39"/>
      <c r="BR261" s="39"/>
      <c r="BU261" s="39"/>
      <c r="BX261" s="67"/>
      <c r="BY261" s="67"/>
      <c r="BZ261" s="67"/>
      <c r="CA261" s="67"/>
    </row>
    <row r="262" spans="4:79" s="2" customFormat="1" x14ac:dyDescent="0.25">
      <c r="D262" s="40"/>
      <c r="E262" s="52"/>
      <c r="F262" s="52"/>
      <c r="G262" s="40"/>
      <c r="J262" s="39"/>
      <c r="K262" s="39"/>
      <c r="L262" s="39"/>
      <c r="M262" s="39"/>
      <c r="N262" s="39"/>
      <c r="O262" s="39"/>
      <c r="P262" s="39"/>
      <c r="S262" s="39"/>
      <c r="V262" s="39"/>
      <c r="Y262" s="39"/>
      <c r="AB262" s="39"/>
      <c r="AE262" s="39"/>
      <c r="AH262" s="39"/>
      <c r="AI262" s="39"/>
      <c r="AJ262" s="39"/>
      <c r="AK262" s="39"/>
      <c r="AL262" s="39"/>
      <c r="AM262" s="39"/>
      <c r="AN262" s="39"/>
      <c r="AO262" s="39"/>
      <c r="AP262" s="39"/>
      <c r="AQ262" s="39"/>
      <c r="AR262" s="39"/>
      <c r="AS262" s="39"/>
      <c r="AT262" s="39"/>
      <c r="AU262" s="39"/>
      <c r="AV262" s="39"/>
      <c r="AW262" s="39"/>
      <c r="AX262" s="39"/>
      <c r="AY262" s="39"/>
      <c r="AZ262" s="39"/>
      <c r="BA262" s="39"/>
      <c r="BB262" s="39"/>
      <c r="BC262" s="39"/>
      <c r="BD262" s="39"/>
      <c r="BE262" s="39"/>
      <c r="BF262" s="39"/>
      <c r="BG262" s="39"/>
      <c r="BH262" s="39"/>
      <c r="BI262" s="39"/>
      <c r="BJ262" s="39"/>
      <c r="BK262" s="39"/>
      <c r="BL262" s="39"/>
      <c r="BM262" s="39"/>
      <c r="BN262" s="39"/>
      <c r="BO262" s="39"/>
      <c r="BR262" s="39"/>
      <c r="BU262" s="39"/>
      <c r="BX262" s="67"/>
      <c r="BY262" s="67"/>
      <c r="BZ262" s="67"/>
      <c r="CA262" s="67"/>
    </row>
    <row r="263" spans="4:79" s="2" customFormat="1" x14ac:dyDescent="0.25">
      <c r="D263" s="40"/>
      <c r="E263" s="52"/>
      <c r="F263" s="52"/>
      <c r="G263" s="40"/>
      <c r="J263" s="39"/>
      <c r="K263" s="39"/>
      <c r="L263" s="39"/>
      <c r="M263" s="39"/>
      <c r="N263" s="39"/>
      <c r="O263" s="39"/>
      <c r="P263" s="39"/>
      <c r="S263" s="39"/>
      <c r="V263" s="39"/>
      <c r="Y263" s="39"/>
      <c r="AB263" s="39"/>
      <c r="AE263" s="39"/>
      <c r="AH263" s="39"/>
      <c r="AI263" s="39"/>
      <c r="AJ263" s="39"/>
      <c r="AK263" s="39"/>
      <c r="AL263" s="39"/>
      <c r="AM263" s="39"/>
      <c r="AN263" s="39"/>
      <c r="AO263" s="39"/>
      <c r="AP263" s="39"/>
      <c r="AQ263" s="39"/>
      <c r="AR263" s="39"/>
      <c r="AS263" s="39"/>
      <c r="AT263" s="39"/>
      <c r="AU263" s="39"/>
      <c r="AV263" s="39"/>
      <c r="AW263" s="39"/>
      <c r="AX263" s="39"/>
      <c r="AY263" s="39"/>
      <c r="AZ263" s="39"/>
      <c r="BA263" s="39"/>
      <c r="BB263" s="39"/>
      <c r="BC263" s="39"/>
      <c r="BD263" s="39"/>
      <c r="BE263" s="39"/>
      <c r="BF263" s="39"/>
      <c r="BG263" s="39"/>
      <c r="BH263" s="39"/>
      <c r="BI263" s="39"/>
      <c r="BJ263" s="39"/>
      <c r="BK263" s="39"/>
      <c r="BL263" s="39"/>
      <c r="BM263" s="39"/>
      <c r="BN263" s="39"/>
      <c r="BO263" s="39"/>
      <c r="BR263" s="39"/>
      <c r="BU263" s="39"/>
      <c r="BX263" s="67"/>
      <c r="BY263" s="67"/>
      <c r="BZ263" s="67"/>
      <c r="CA263" s="67"/>
    </row>
    <row r="264" spans="4:79" s="2" customFormat="1" x14ac:dyDescent="0.25">
      <c r="D264" s="40"/>
      <c r="E264" s="52"/>
      <c r="F264" s="52"/>
      <c r="G264" s="40"/>
      <c r="J264" s="39"/>
      <c r="K264" s="39"/>
      <c r="L264" s="39"/>
      <c r="M264" s="39"/>
      <c r="N264" s="39"/>
      <c r="O264" s="39"/>
      <c r="P264" s="39"/>
      <c r="S264" s="39"/>
      <c r="V264" s="39"/>
      <c r="Y264" s="39"/>
      <c r="AB264" s="39"/>
      <c r="AE264" s="39"/>
      <c r="AH264" s="39"/>
      <c r="AI264" s="39"/>
      <c r="AJ264" s="39"/>
      <c r="AK264" s="39"/>
      <c r="AL264" s="39"/>
      <c r="AM264" s="39"/>
      <c r="AN264" s="39"/>
      <c r="AO264" s="39"/>
      <c r="AP264" s="39"/>
      <c r="AQ264" s="39"/>
      <c r="AR264" s="39"/>
      <c r="AS264" s="39"/>
      <c r="AT264" s="39"/>
      <c r="AU264" s="39"/>
      <c r="AV264" s="39"/>
      <c r="AW264" s="39"/>
      <c r="AX264" s="39"/>
      <c r="AY264" s="39"/>
      <c r="AZ264" s="39"/>
      <c r="BA264" s="39"/>
      <c r="BB264" s="39"/>
      <c r="BC264" s="39"/>
      <c r="BD264" s="39"/>
      <c r="BE264" s="39"/>
      <c r="BF264" s="39"/>
      <c r="BG264" s="39"/>
      <c r="BH264" s="39"/>
      <c r="BI264" s="39"/>
      <c r="BJ264" s="39"/>
      <c r="BK264" s="39"/>
      <c r="BL264" s="39"/>
      <c r="BM264" s="39"/>
      <c r="BN264" s="39"/>
      <c r="BO264" s="39"/>
      <c r="BR264" s="39"/>
      <c r="BU264" s="39"/>
      <c r="BX264" s="67"/>
      <c r="BY264" s="67"/>
      <c r="BZ264" s="67"/>
      <c r="CA264" s="67"/>
    </row>
    <row r="265" spans="4:79" s="2" customFormat="1" x14ac:dyDescent="0.25">
      <c r="D265" s="40"/>
      <c r="E265" s="52"/>
      <c r="F265" s="52"/>
      <c r="G265" s="40"/>
      <c r="J265" s="39"/>
      <c r="K265" s="39"/>
      <c r="L265" s="39"/>
      <c r="M265" s="39"/>
      <c r="N265" s="39"/>
      <c r="O265" s="39"/>
      <c r="P265" s="39"/>
      <c r="S265" s="39"/>
      <c r="V265" s="39"/>
      <c r="Y265" s="39"/>
      <c r="AB265" s="39"/>
      <c r="AE265" s="39"/>
      <c r="AH265" s="39"/>
      <c r="AI265" s="39"/>
      <c r="AJ265" s="39"/>
      <c r="AK265" s="39"/>
      <c r="AL265" s="39"/>
      <c r="AM265" s="39"/>
      <c r="AN265" s="39"/>
      <c r="AO265" s="39"/>
      <c r="AP265" s="39"/>
      <c r="AQ265" s="39"/>
      <c r="AR265" s="39"/>
      <c r="AS265" s="39"/>
      <c r="AT265" s="39"/>
      <c r="AU265" s="39"/>
      <c r="AV265" s="39"/>
      <c r="AW265" s="39"/>
      <c r="AX265" s="39"/>
      <c r="AY265" s="39"/>
      <c r="AZ265" s="39"/>
      <c r="BA265" s="39"/>
      <c r="BB265" s="39"/>
      <c r="BC265" s="39"/>
      <c r="BD265" s="39"/>
      <c r="BE265" s="39"/>
      <c r="BF265" s="39"/>
      <c r="BG265" s="39"/>
      <c r="BH265" s="39"/>
      <c r="BI265" s="39"/>
      <c r="BJ265" s="39"/>
      <c r="BK265" s="39"/>
      <c r="BL265" s="39"/>
      <c r="BM265" s="39"/>
      <c r="BN265" s="39"/>
      <c r="BO265" s="39"/>
      <c r="BR265" s="39"/>
      <c r="BU265" s="39"/>
      <c r="BX265" s="67"/>
      <c r="BY265" s="67"/>
      <c r="BZ265" s="67"/>
      <c r="CA265" s="67"/>
    </row>
    <row r="266" spans="4:79" s="2" customFormat="1" x14ac:dyDescent="0.25">
      <c r="D266" s="40"/>
      <c r="E266" s="52"/>
      <c r="F266" s="52"/>
      <c r="G266" s="40"/>
      <c r="J266" s="39"/>
      <c r="K266" s="39"/>
      <c r="L266" s="39"/>
      <c r="M266" s="39"/>
      <c r="N266" s="39"/>
      <c r="O266" s="39"/>
      <c r="P266" s="39"/>
      <c r="S266" s="39"/>
      <c r="V266" s="39"/>
      <c r="Y266" s="39"/>
      <c r="AB266" s="39"/>
      <c r="AE266" s="39"/>
      <c r="AH266" s="39"/>
      <c r="AI266" s="39"/>
      <c r="AJ266" s="39"/>
      <c r="AK266" s="39"/>
      <c r="AL266" s="39"/>
      <c r="AM266" s="39"/>
      <c r="AN266" s="39"/>
      <c r="AO266" s="39"/>
      <c r="AP266" s="39"/>
      <c r="AQ266" s="39"/>
      <c r="AR266" s="39"/>
      <c r="AS266" s="39"/>
      <c r="AT266" s="39"/>
      <c r="AU266" s="39"/>
      <c r="AV266" s="39"/>
      <c r="AW266" s="39"/>
      <c r="AX266" s="39"/>
      <c r="AY266" s="39"/>
      <c r="AZ266" s="39"/>
      <c r="BA266" s="39"/>
      <c r="BB266" s="39"/>
      <c r="BC266" s="39"/>
      <c r="BD266" s="39"/>
      <c r="BE266" s="39"/>
      <c r="BF266" s="39"/>
      <c r="BG266" s="39"/>
      <c r="BH266" s="39"/>
      <c r="BI266" s="39"/>
      <c r="BJ266" s="39"/>
      <c r="BK266" s="39"/>
      <c r="BL266" s="39"/>
      <c r="BM266" s="39"/>
      <c r="BN266" s="39"/>
      <c r="BO266" s="39"/>
      <c r="BR266" s="39"/>
      <c r="BU266" s="39"/>
      <c r="BX266" s="67"/>
      <c r="BY266" s="67"/>
      <c r="BZ266" s="67"/>
      <c r="CA266" s="67"/>
    </row>
    <row r="267" spans="4:79" s="2" customFormat="1" x14ac:dyDescent="0.25">
      <c r="D267" s="40"/>
      <c r="E267" s="52"/>
      <c r="F267" s="52"/>
      <c r="G267" s="40"/>
      <c r="J267" s="39"/>
      <c r="K267" s="39"/>
      <c r="L267" s="39"/>
      <c r="M267" s="39"/>
      <c r="N267" s="39"/>
      <c r="O267" s="39"/>
      <c r="P267" s="39"/>
      <c r="S267" s="39"/>
      <c r="V267" s="39"/>
      <c r="Y267" s="39"/>
      <c r="AB267" s="39"/>
      <c r="AE267" s="39"/>
      <c r="AH267" s="39"/>
      <c r="AI267" s="39"/>
      <c r="AJ267" s="39"/>
      <c r="AK267" s="39"/>
      <c r="AL267" s="39"/>
      <c r="AM267" s="39"/>
      <c r="AN267" s="39"/>
      <c r="AO267" s="39"/>
      <c r="AP267" s="39"/>
      <c r="AQ267" s="39"/>
      <c r="AR267" s="39"/>
      <c r="AS267" s="39"/>
      <c r="AT267" s="39"/>
      <c r="AU267" s="39"/>
      <c r="AV267" s="39"/>
      <c r="AW267" s="39"/>
      <c r="AX267" s="39"/>
      <c r="AY267" s="39"/>
      <c r="AZ267" s="39"/>
      <c r="BA267" s="39"/>
      <c r="BB267" s="39"/>
      <c r="BC267" s="39"/>
      <c r="BD267" s="39"/>
      <c r="BE267" s="39"/>
      <c r="BF267" s="39"/>
      <c r="BG267" s="39"/>
      <c r="BH267" s="39"/>
      <c r="BI267" s="39"/>
      <c r="BJ267" s="39"/>
      <c r="BK267" s="39"/>
      <c r="BL267" s="39"/>
      <c r="BM267" s="39"/>
      <c r="BN267" s="39"/>
      <c r="BO267" s="39"/>
      <c r="BR267" s="39"/>
      <c r="BU267" s="39"/>
      <c r="BX267" s="67"/>
      <c r="BY267" s="67"/>
      <c r="BZ267" s="67"/>
      <c r="CA267" s="67"/>
    </row>
    <row r="268" spans="4:79" s="2" customFormat="1" x14ac:dyDescent="0.25">
      <c r="D268" s="40"/>
      <c r="E268" s="52"/>
      <c r="F268" s="52"/>
      <c r="G268" s="40"/>
      <c r="J268" s="39"/>
      <c r="K268" s="39"/>
      <c r="L268" s="39"/>
      <c r="M268" s="39"/>
      <c r="N268" s="39"/>
      <c r="O268" s="39"/>
      <c r="P268" s="39"/>
      <c r="S268" s="39"/>
      <c r="V268" s="39"/>
      <c r="Y268" s="39"/>
      <c r="AB268" s="39"/>
      <c r="AE268" s="39"/>
      <c r="AH268" s="39"/>
      <c r="AI268" s="39"/>
      <c r="AJ268" s="39"/>
      <c r="AK268" s="39"/>
      <c r="AL268" s="39"/>
      <c r="AM268" s="39"/>
      <c r="AN268" s="39"/>
      <c r="AO268" s="39"/>
      <c r="AP268" s="39"/>
      <c r="AQ268" s="39"/>
      <c r="AR268" s="39"/>
      <c r="AS268" s="39"/>
      <c r="AT268" s="39"/>
      <c r="AU268" s="39"/>
      <c r="AV268" s="39"/>
      <c r="AW268" s="39"/>
      <c r="AX268" s="39"/>
      <c r="AY268" s="39"/>
      <c r="AZ268" s="39"/>
      <c r="BA268" s="39"/>
      <c r="BB268" s="39"/>
      <c r="BC268" s="39"/>
      <c r="BD268" s="39"/>
      <c r="BE268" s="39"/>
      <c r="BF268" s="39"/>
      <c r="BG268" s="39"/>
      <c r="BH268" s="39"/>
      <c r="BI268" s="39"/>
      <c r="BJ268" s="39"/>
      <c r="BK268" s="39"/>
      <c r="BL268" s="39"/>
      <c r="BM268" s="39"/>
      <c r="BN268" s="39"/>
      <c r="BO268" s="39"/>
      <c r="BR268" s="39"/>
      <c r="BU268" s="39"/>
      <c r="BX268" s="67"/>
      <c r="BY268" s="67"/>
      <c r="BZ268" s="67"/>
      <c r="CA268" s="67"/>
    </row>
    <row r="269" spans="4:79" s="2" customFormat="1" x14ac:dyDescent="0.25">
      <c r="D269" s="40"/>
      <c r="E269" s="52"/>
      <c r="F269" s="52"/>
      <c r="G269" s="40"/>
      <c r="J269" s="39"/>
      <c r="K269" s="39"/>
      <c r="L269" s="39"/>
      <c r="M269" s="39"/>
      <c r="N269" s="39"/>
      <c r="O269" s="39"/>
      <c r="P269" s="39"/>
      <c r="S269" s="39"/>
      <c r="V269" s="39"/>
      <c r="Y269" s="39"/>
      <c r="AB269" s="39"/>
      <c r="AE269" s="39"/>
      <c r="AH269" s="39"/>
      <c r="AI269" s="39"/>
      <c r="AJ269" s="39"/>
      <c r="AK269" s="39"/>
      <c r="AL269" s="39"/>
      <c r="AM269" s="39"/>
      <c r="AN269" s="39"/>
      <c r="AO269" s="39"/>
      <c r="AP269" s="39"/>
      <c r="AQ269" s="39"/>
      <c r="AR269" s="39"/>
      <c r="AS269" s="39"/>
      <c r="AT269" s="39"/>
      <c r="AU269" s="39"/>
      <c r="AV269" s="39"/>
      <c r="AW269" s="39"/>
      <c r="AX269" s="39"/>
      <c r="AY269" s="39"/>
      <c r="AZ269" s="39"/>
      <c r="BA269" s="39"/>
      <c r="BB269" s="39"/>
      <c r="BC269" s="39"/>
      <c r="BD269" s="39"/>
      <c r="BE269" s="39"/>
      <c r="BF269" s="39"/>
      <c r="BG269" s="39"/>
      <c r="BH269" s="39"/>
      <c r="BI269" s="39"/>
      <c r="BJ269" s="39"/>
      <c r="BK269" s="39"/>
      <c r="BL269" s="39"/>
      <c r="BM269" s="39"/>
      <c r="BN269" s="39"/>
      <c r="BO269" s="39"/>
      <c r="BR269" s="39"/>
      <c r="BU269" s="39"/>
      <c r="BX269" s="67"/>
      <c r="BY269" s="67"/>
      <c r="BZ269" s="67"/>
      <c r="CA269" s="67"/>
    </row>
    <row r="270" spans="4:79" s="2" customFormat="1" x14ac:dyDescent="0.25">
      <c r="D270" s="40"/>
      <c r="E270" s="52"/>
      <c r="F270" s="52"/>
      <c r="G270" s="40"/>
      <c r="J270" s="39"/>
      <c r="K270" s="39"/>
      <c r="L270" s="39"/>
      <c r="M270" s="39"/>
      <c r="N270" s="39"/>
      <c r="O270" s="39"/>
      <c r="P270" s="39"/>
      <c r="S270" s="39"/>
      <c r="V270" s="39"/>
      <c r="Y270" s="39"/>
      <c r="AB270" s="39"/>
      <c r="AE270" s="39"/>
      <c r="AH270" s="39"/>
      <c r="AI270" s="39"/>
      <c r="AJ270" s="39"/>
      <c r="AK270" s="39"/>
      <c r="AL270" s="39"/>
      <c r="AM270" s="39"/>
      <c r="AN270" s="39"/>
      <c r="AO270" s="39"/>
      <c r="AP270" s="39"/>
      <c r="AQ270" s="39"/>
      <c r="AR270" s="39"/>
      <c r="AS270" s="39"/>
      <c r="AT270" s="39"/>
      <c r="AU270" s="39"/>
      <c r="AV270" s="39"/>
      <c r="AW270" s="39"/>
      <c r="AX270" s="39"/>
      <c r="AY270" s="39"/>
      <c r="AZ270" s="39"/>
      <c r="BA270" s="39"/>
      <c r="BB270" s="39"/>
      <c r="BC270" s="39"/>
      <c r="BD270" s="39"/>
      <c r="BE270" s="39"/>
      <c r="BF270" s="39"/>
      <c r="BG270" s="39"/>
      <c r="BH270" s="39"/>
      <c r="BI270" s="39"/>
      <c r="BJ270" s="39"/>
      <c r="BK270" s="39"/>
      <c r="BL270" s="39"/>
      <c r="BM270" s="39"/>
      <c r="BN270" s="39"/>
      <c r="BO270" s="39"/>
      <c r="BR270" s="39"/>
      <c r="BU270" s="39"/>
      <c r="BX270" s="67"/>
      <c r="BY270" s="67"/>
      <c r="BZ270" s="67"/>
      <c r="CA270" s="67"/>
    </row>
    <row r="271" spans="4:79" s="2" customFormat="1" x14ac:dyDescent="0.25">
      <c r="D271" s="40"/>
      <c r="E271" s="52"/>
      <c r="F271" s="52"/>
      <c r="G271" s="40"/>
      <c r="J271" s="39"/>
      <c r="K271" s="39"/>
      <c r="L271" s="39"/>
      <c r="M271" s="39"/>
      <c r="N271" s="39"/>
      <c r="O271" s="39"/>
      <c r="P271" s="39"/>
      <c r="S271" s="39"/>
      <c r="V271" s="39"/>
      <c r="Y271" s="39"/>
      <c r="AB271" s="39"/>
      <c r="AE271" s="39"/>
      <c r="AH271" s="39"/>
      <c r="AI271" s="39"/>
      <c r="AJ271" s="39"/>
      <c r="AK271" s="39"/>
      <c r="AL271" s="39"/>
      <c r="AM271" s="39"/>
      <c r="AN271" s="39"/>
      <c r="AO271" s="39"/>
      <c r="AP271" s="39"/>
      <c r="AQ271" s="39"/>
      <c r="AR271" s="39"/>
      <c r="AS271" s="39"/>
      <c r="AT271" s="39"/>
      <c r="AU271" s="39"/>
      <c r="AV271" s="39"/>
      <c r="AW271" s="39"/>
      <c r="AX271" s="39"/>
      <c r="AY271" s="39"/>
      <c r="AZ271" s="39"/>
      <c r="BA271" s="39"/>
      <c r="BB271" s="39"/>
      <c r="BC271" s="39"/>
      <c r="BD271" s="39"/>
      <c r="BE271" s="39"/>
      <c r="BF271" s="39"/>
      <c r="BG271" s="39"/>
      <c r="BH271" s="39"/>
      <c r="BI271" s="39"/>
      <c r="BJ271" s="39"/>
      <c r="BK271" s="39"/>
      <c r="BL271" s="39"/>
      <c r="BM271" s="39"/>
      <c r="BN271" s="39"/>
      <c r="BO271" s="39"/>
      <c r="BR271" s="39"/>
      <c r="BU271" s="39"/>
      <c r="BX271" s="67"/>
      <c r="BY271" s="67"/>
      <c r="BZ271" s="67"/>
      <c r="CA271" s="67"/>
    </row>
    <row r="272" spans="4:79" s="2" customFormat="1" x14ac:dyDescent="0.25">
      <c r="D272" s="40"/>
      <c r="E272" s="52"/>
      <c r="F272" s="52"/>
      <c r="G272" s="40"/>
      <c r="J272" s="39"/>
      <c r="K272" s="39"/>
      <c r="L272" s="39"/>
      <c r="M272" s="39"/>
      <c r="N272" s="39"/>
      <c r="O272" s="39"/>
      <c r="P272" s="39"/>
      <c r="S272" s="39"/>
      <c r="V272" s="39"/>
      <c r="Y272" s="39"/>
      <c r="AB272" s="39"/>
      <c r="AE272" s="39"/>
      <c r="AH272" s="39"/>
      <c r="AI272" s="39"/>
      <c r="AJ272" s="39"/>
      <c r="AK272" s="39"/>
      <c r="AL272" s="39"/>
      <c r="AM272" s="39"/>
      <c r="AN272" s="39"/>
      <c r="AO272" s="39"/>
      <c r="AP272" s="39"/>
      <c r="AQ272" s="39"/>
      <c r="AR272" s="39"/>
      <c r="AS272" s="39"/>
      <c r="AT272" s="39"/>
      <c r="AU272" s="39"/>
      <c r="AV272" s="39"/>
      <c r="AW272" s="39"/>
      <c r="AX272" s="39"/>
      <c r="AY272" s="39"/>
      <c r="AZ272" s="39"/>
      <c r="BA272" s="39"/>
      <c r="BB272" s="39"/>
      <c r="BC272" s="39"/>
      <c r="BD272" s="39"/>
      <c r="BE272" s="39"/>
      <c r="BF272" s="39"/>
      <c r="BG272" s="39"/>
      <c r="BH272" s="39"/>
      <c r="BI272" s="39"/>
      <c r="BJ272" s="39"/>
      <c r="BK272" s="39"/>
      <c r="BL272" s="39"/>
      <c r="BM272" s="39"/>
      <c r="BN272" s="39"/>
      <c r="BO272" s="39"/>
      <c r="BR272" s="39"/>
      <c r="BU272" s="39"/>
      <c r="BX272" s="67"/>
      <c r="BY272" s="67"/>
      <c r="BZ272" s="67"/>
      <c r="CA272" s="67"/>
    </row>
    <row r="273" spans="4:79" s="2" customFormat="1" x14ac:dyDescent="0.25">
      <c r="D273" s="40"/>
      <c r="E273" s="52"/>
      <c r="F273" s="52"/>
      <c r="G273" s="40"/>
      <c r="J273" s="39"/>
      <c r="K273" s="39"/>
      <c r="L273" s="39"/>
      <c r="M273" s="39"/>
      <c r="N273" s="39"/>
      <c r="O273" s="39"/>
      <c r="P273" s="39"/>
      <c r="S273" s="39"/>
      <c r="V273" s="39"/>
      <c r="Y273" s="39"/>
      <c r="AB273" s="39"/>
      <c r="AE273" s="39"/>
      <c r="AH273" s="39"/>
      <c r="AI273" s="39"/>
      <c r="AJ273" s="39"/>
      <c r="AK273" s="39"/>
      <c r="AL273" s="39"/>
      <c r="AM273" s="39"/>
      <c r="AN273" s="39"/>
      <c r="AO273" s="39"/>
      <c r="AP273" s="39"/>
      <c r="AQ273" s="39"/>
      <c r="AR273" s="39"/>
      <c r="AS273" s="39"/>
      <c r="AT273" s="39"/>
      <c r="AU273" s="39"/>
      <c r="AV273" s="39"/>
      <c r="AW273" s="39"/>
      <c r="AX273" s="39"/>
      <c r="AY273" s="39"/>
      <c r="AZ273" s="39"/>
      <c r="BA273" s="39"/>
      <c r="BB273" s="39"/>
      <c r="BC273" s="39"/>
      <c r="BD273" s="39"/>
      <c r="BE273" s="39"/>
      <c r="BF273" s="39"/>
      <c r="BG273" s="39"/>
      <c r="BH273" s="39"/>
      <c r="BI273" s="39"/>
      <c r="BJ273" s="39"/>
      <c r="BK273" s="39"/>
      <c r="BL273" s="39"/>
      <c r="BM273" s="39"/>
      <c r="BN273" s="39"/>
      <c r="BO273" s="39"/>
      <c r="BR273" s="39"/>
      <c r="BU273" s="39"/>
      <c r="BX273" s="67"/>
      <c r="BY273" s="67"/>
      <c r="BZ273" s="67"/>
      <c r="CA273" s="67"/>
    </row>
    <row r="274" spans="4:79" s="2" customFormat="1" x14ac:dyDescent="0.25">
      <c r="D274" s="40"/>
      <c r="E274" s="52"/>
      <c r="F274" s="52"/>
      <c r="G274" s="40"/>
      <c r="J274" s="39"/>
      <c r="K274" s="39"/>
      <c r="L274" s="39"/>
      <c r="M274" s="39"/>
      <c r="N274" s="39"/>
      <c r="O274" s="39"/>
      <c r="P274" s="39"/>
      <c r="S274" s="39"/>
      <c r="V274" s="39"/>
      <c r="Y274" s="39"/>
      <c r="AB274" s="39"/>
      <c r="AE274" s="39"/>
      <c r="AH274" s="39"/>
      <c r="AI274" s="39"/>
      <c r="AJ274" s="39"/>
      <c r="AK274" s="39"/>
      <c r="AL274" s="39"/>
      <c r="AM274" s="39"/>
      <c r="AN274" s="39"/>
      <c r="AO274" s="39"/>
      <c r="AP274" s="39"/>
      <c r="AQ274" s="39"/>
      <c r="AR274" s="39"/>
      <c r="AS274" s="39"/>
      <c r="AT274" s="39"/>
      <c r="AU274" s="39"/>
      <c r="AV274" s="39"/>
      <c r="AW274" s="39"/>
      <c r="AX274" s="39"/>
      <c r="AY274" s="39"/>
      <c r="AZ274" s="39"/>
      <c r="BA274" s="39"/>
      <c r="BB274" s="39"/>
      <c r="BC274" s="39"/>
      <c r="BD274" s="39"/>
      <c r="BE274" s="39"/>
      <c r="BF274" s="39"/>
      <c r="BG274" s="39"/>
      <c r="BH274" s="39"/>
      <c r="BI274" s="39"/>
      <c r="BJ274" s="39"/>
      <c r="BK274" s="39"/>
      <c r="BL274" s="39"/>
      <c r="BM274" s="39"/>
      <c r="BN274" s="39"/>
      <c r="BO274" s="39"/>
      <c r="BR274" s="39"/>
      <c r="BU274" s="39"/>
      <c r="BX274" s="67"/>
      <c r="BY274" s="67"/>
      <c r="BZ274" s="67"/>
      <c r="CA274" s="67"/>
    </row>
    <row r="275" spans="4:79" s="2" customFormat="1" x14ac:dyDescent="0.25">
      <c r="D275" s="40"/>
      <c r="E275" s="52"/>
      <c r="F275" s="52"/>
      <c r="G275" s="40"/>
      <c r="J275" s="39"/>
      <c r="K275" s="39"/>
      <c r="L275" s="39"/>
      <c r="M275" s="39"/>
      <c r="N275" s="39"/>
      <c r="O275" s="39"/>
      <c r="P275" s="39"/>
      <c r="S275" s="39"/>
      <c r="V275" s="39"/>
      <c r="Y275" s="39"/>
      <c r="AB275" s="39"/>
      <c r="AE275" s="39"/>
      <c r="AH275" s="39"/>
      <c r="AI275" s="39"/>
      <c r="AJ275" s="39"/>
      <c r="AK275" s="39"/>
      <c r="AL275" s="39"/>
      <c r="AM275" s="39"/>
      <c r="AN275" s="39"/>
      <c r="AO275" s="39"/>
      <c r="AP275" s="39"/>
      <c r="AQ275" s="39"/>
      <c r="AR275" s="39"/>
      <c r="AS275" s="39"/>
      <c r="AT275" s="39"/>
      <c r="AU275" s="39"/>
      <c r="AV275" s="39"/>
      <c r="AW275" s="39"/>
      <c r="AX275" s="39"/>
      <c r="AY275" s="39"/>
      <c r="AZ275" s="39"/>
      <c r="BA275" s="39"/>
      <c r="BB275" s="39"/>
      <c r="BC275" s="39"/>
      <c r="BD275" s="39"/>
      <c r="BE275" s="39"/>
      <c r="BF275" s="39"/>
      <c r="BG275" s="39"/>
      <c r="BH275" s="39"/>
      <c r="BI275" s="39"/>
      <c r="BJ275" s="39"/>
      <c r="BK275" s="39"/>
      <c r="BL275" s="39"/>
      <c r="BM275" s="39"/>
      <c r="BN275" s="39"/>
      <c r="BO275" s="39"/>
      <c r="BR275" s="39"/>
      <c r="BU275" s="39"/>
      <c r="BX275" s="67"/>
      <c r="BY275" s="67"/>
      <c r="BZ275" s="67"/>
      <c r="CA275" s="67"/>
    </row>
    <row r="276" spans="4:79" s="2" customFormat="1" x14ac:dyDescent="0.25">
      <c r="D276" s="40"/>
      <c r="E276" s="52"/>
      <c r="F276" s="52"/>
      <c r="G276" s="40"/>
      <c r="J276" s="39"/>
      <c r="K276" s="39"/>
      <c r="L276" s="39"/>
      <c r="M276" s="39"/>
      <c r="N276" s="39"/>
      <c r="O276" s="39"/>
      <c r="P276" s="39"/>
      <c r="S276" s="39"/>
      <c r="V276" s="39"/>
      <c r="Y276" s="39"/>
      <c r="AB276" s="39"/>
      <c r="AE276" s="39"/>
      <c r="AH276" s="39"/>
      <c r="AI276" s="39"/>
      <c r="AJ276" s="39"/>
      <c r="AK276" s="39"/>
      <c r="AL276" s="39"/>
      <c r="AM276" s="39"/>
      <c r="AN276" s="39"/>
      <c r="AO276" s="39"/>
      <c r="AP276" s="39"/>
      <c r="AQ276" s="39"/>
      <c r="AR276" s="39"/>
      <c r="AS276" s="39"/>
      <c r="AT276" s="39"/>
      <c r="AU276" s="39"/>
      <c r="AV276" s="39"/>
      <c r="AW276" s="39"/>
      <c r="AX276" s="39"/>
      <c r="AY276" s="39"/>
      <c r="AZ276" s="39"/>
      <c r="BA276" s="39"/>
      <c r="BB276" s="39"/>
      <c r="BC276" s="39"/>
      <c r="BD276" s="39"/>
      <c r="BE276" s="39"/>
      <c r="BF276" s="39"/>
      <c r="BG276" s="39"/>
      <c r="BH276" s="39"/>
      <c r="BI276" s="39"/>
      <c r="BJ276" s="39"/>
      <c r="BK276" s="39"/>
      <c r="BL276" s="39"/>
      <c r="BM276" s="39"/>
      <c r="BN276" s="39"/>
      <c r="BO276" s="39"/>
      <c r="BR276" s="39"/>
      <c r="BU276" s="39"/>
      <c r="BX276" s="67"/>
      <c r="BY276" s="67"/>
      <c r="BZ276" s="67"/>
      <c r="CA276" s="67"/>
    </row>
    <row r="277" spans="4:79" s="2" customFormat="1" x14ac:dyDescent="0.25">
      <c r="D277" s="40"/>
      <c r="E277" s="52"/>
      <c r="F277" s="52"/>
      <c r="G277" s="40"/>
      <c r="J277" s="39"/>
      <c r="K277" s="39"/>
      <c r="L277" s="39"/>
      <c r="M277" s="39"/>
      <c r="N277" s="39"/>
      <c r="O277" s="39"/>
      <c r="P277" s="39"/>
      <c r="S277" s="39"/>
      <c r="V277" s="39"/>
      <c r="Y277" s="39"/>
      <c r="AB277" s="39"/>
      <c r="AE277" s="39"/>
      <c r="AH277" s="39"/>
      <c r="AI277" s="39"/>
      <c r="AJ277" s="39"/>
      <c r="AK277" s="39"/>
      <c r="AL277" s="39"/>
      <c r="AM277" s="39"/>
      <c r="AN277" s="39"/>
      <c r="AO277" s="39"/>
      <c r="AP277" s="39"/>
      <c r="AQ277" s="39"/>
      <c r="AR277" s="39"/>
      <c r="AS277" s="39"/>
      <c r="AT277" s="39"/>
      <c r="AU277" s="39"/>
      <c r="AV277" s="39"/>
      <c r="AW277" s="39"/>
      <c r="AX277" s="39"/>
      <c r="AY277" s="39"/>
      <c r="AZ277" s="39"/>
      <c r="BA277" s="39"/>
      <c r="BB277" s="39"/>
      <c r="BC277" s="39"/>
      <c r="BD277" s="39"/>
      <c r="BE277" s="39"/>
      <c r="BF277" s="39"/>
      <c r="BG277" s="39"/>
      <c r="BH277" s="39"/>
      <c r="BI277" s="39"/>
      <c r="BJ277" s="39"/>
      <c r="BK277" s="39"/>
      <c r="BL277" s="39"/>
      <c r="BM277" s="39"/>
      <c r="BN277" s="39"/>
      <c r="BO277" s="39"/>
      <c r="BR277" s="39"/>
      <c r="BU277" s="39"/>
      <c r="BX277" s="67"/>
      <c r="BY277" s="67"/>
      <c r="BZ277" s="67"/>
      <c r="CA277" s="67"/>
    </row>
    <row r="278" spans="4:79" s="2" customFormat="1" x14ac:dyDescent="0.25">
      <c r="D278" s="40"/>
      <c r="E278" s="52"/>
      <c r="F278" s="52"/>
      <c r="G278" s="40"/>
      <c r="J278" s="39"/>
      <c r="K278" s="39"/>
      <c r="L278" s="39"/>
      <c r="M278" s="39"/>
      <c r="N278" s="39"/>
      <c r="O278" s="39"/>
      <c r="P278" s="39"/>
      <c r="S278" s="39"/>
      <c r="V278" s="39"/>
      <c r="Y278" s="39"/>
      <c r="AB278" s="39"/>
      <c r="AE278" s="39"/>
      <c r="AH278" s="39"/>
      <c r="AI278" s="39"/>
      <c r="AJ278" s="39"/>
      <c r="AK278" s="39"/>
      <c r="AL278" s="39"/>
      <c r="AM278" s="39"/>
      <c r="AN278" s="39"/>
      <c r="AO278" s="39"/>
      <c r="AP278" s="39"/>
      <c r="AQ278" s="39"/>
      <c r="AR278" s="39"/>
      <c r="AS278" s="39"/>
      <c r="AT278" s="39"/>
      <c r="AU278" s="39"/>
      <c r="AV278" s="39"/>
      <c r="AW278" s="39"/>
      <c r="AX278" s="39"/>
      <c r="AY278" s="39"/>
      <c r="AZ278" s="39"/>
      <c r="BA278" s="39"/>
      <c r="BB278" s="39"/>
      <c r="BC278" s="39"/>
      <c r="BD278" s="39"/>
      <c r="BE278" s="39"/>
      <c r="BF278" s="39"/>
      <c r="BG278" s="39"/>
      <c r="BH278" s="39"/>
      <c r="BI278" s="39"/>
      <c r="BJ278" s="39"/>
      <c r="BK278" s="39"/>
      <c r="BL278" s="39"/>
      <c r="BM278" s="39"/>
      <c r="BN278" s="39"/>
      <c r="BO278" s="39"/>
      <c r="BR278" s="39"/>
      <c r="BU278" s="39"/>
      <c r="BX278" s="67"/>
      <c r="BY278" s="67"/>
      <c r="BZ278" s="67"/>
      <c r="CA278" s="67"/>
    </row>
    <row r="279" spans="4:79" s="2" customFormat="1" x14ac:dyDescent="0.25">
      <c r="D279" s="40"/>
      <c r="E279" s="52"/>
      <c r="F279" s="52"/>
      <c r="G279" s="40"/>
      <c r="J279" s="39"/>
      <c r="K279" s="39"/>
      <c r="L279" s="39"/>
      <c r="M279" s="39"/>
      <c r="N279" s="39"/>
      <c r="O279" s="39"/>
      <c r="P279" s="39"/>
      <c r="S279" s="39"/>
      <c r="V279" s="39"/>
      <c r="Y279" s="39"/>
      <c r="AB279" s="39"/>
      <c r="AE279" s="39"/>
      <c r="AH279" s="39"/>
      <c r="AI279" s="39"/>
      <c r="AJ279" s="39"/>
      <c r="AK279" s="39"/>
      <c r="AL279" s="39"/>
      <c r="AM279" s="39"/>
      <c r="AN279" s="39"/>
      <c r="AO279" s="39"/>
      <c r="AP279" s="39"/>
      <c r="AQ279" s="39"/>
      <c r="AR279" s="39"/>
      <c r="AS279" s="39"/>
      <c r="AT279" s="39"/>
      <c r="AU279" s="39"/>
      <c r="AV279" s="39"/>
      <c r="AW279" s="39"/>
      <c r="AX279" s="39"/>
      <c r="AY279" s="39"/>
      <c r="AZ279" s="39"/>
      <c r="BA279" s="39"/>
      <c r="BB279" s="39"/>
      <c r="BC279" s="39"/>
      <c r="BD279" s="39"/>
      <c r="BE279" s="39"/>
      <c r="BF279" s="39"/>
      <c r="BG279" s="39"/>
      <c r="BH279" s="39"/>
      <c r="BI279" s="39"/>
      <c r="BJ279" s="39"/>
      <c r="BK279" s="39"/>
      <c r="BL279" s="39"/>
      <c r="BM279" s="39"/>
      <c r="BN279" s="39"/>
      <c r="BO279" s="39"/>
      <c r="BR279" s="39"/>
      <c r="BU279" s="39"/>
      <c r="BX279" s="67"/>
      <c r="BY279" s="67"/>
      <c r="BZ279" s="67"/>
      <c r="CA279" s="67"/>
    </row>
    <row r="280" spans="4:79" s="2" customFormat="1" x14ac:dyDescent="0.25">
      <c r="D280" s="40"/>
      <c r="E280" s="52"/>
      <c r="F280" s="52"/>
      <c r="G280" s="40"/>
      <c r="J280" s="39"/>
      <c r="K280" s="39"/>
      <c r="L280" s="39"/>
      <c r="M280" s="39"/>
      <c r="N280" s="39"/>
      <c r="O280" s="39"/>
      <c r="P280" s="39"/>
      <c r="S280" s="39"/>
      <c r="V280" s="39"/>
      <c r="Y280" s="39"/>
      <c r="AB280" s="39"/>
      <c r="AE280" s="39"/>
      <c r="AH280" s="39"/>
      <c r="AI280" s="39"/>
      <c r="AJ280" s="39"/>
      <c r="AK280" s="39"/>
      <c r="AL280" s="39"/>
      <c r="AM280" s="39"/>
      <c r="AN280" s="39"/>
      <c r="AO280" s="39"/>
      <c r="AP280" s="39"/>
      <c r="AQ280" s="39"/>
      <c r="AR280" s="39"/>
      <c r="AS280" s="39"/>
      <c r="AT280" s="39"/>
      <c r="AU280" s="39"/>
      <c r="AV280" s="39"/>
      <c r="AW280" s="39"/>
      <c r="AX280" s="39"/>
      <c r="AY280" s="39"/>
      <c r="AZ280" s="39"/>
      <c r="BA280" s="39"/>
      <c r="BB280" s="39"/>
      <c r="BC280" s="39"/>
      <c r="BD280" s="39"/>
      <c r="BE280" s="39"/>
      <c r="BF280" s="39"/>
      <c r="BG280" s="39"/>
      <c r="BH280" s="39"/>
      <c r="BI280" s="39"/>
      <c r="BJ280" s="39"/>
      <c r="BK280" s="39"/>
      <c r="BL280" s="39"/>
      <c r="BM280" s="39"/>
      <c r="BN280" s="39"/>
      <c r="BO280" s="39"/>
      <c r="BR280" s="39"/>
      <c r="BU280" s="39"/>
      <c r="BX280" s="67"/>
      <c r="BY280" s="67"/>
      <c r="BZ280" s="67"/>
      <c r="CA280" s="67"/>
    </row>
    <row r="281" spans="4:79" s="2" customFormat="1" x14ac:dyDescent="0.25">
      <c r="D281" s="40"/>
      <c r="E281" s="52"/>
      <c r="F281" s="52"/>
      <c r="G281" s="40"/>
      <c r="J281" s="39"/>
      <c r="K281" s="39"/>
      <c r="L281" s="39"/>
      <c r="M281" s="39"/>
      <c r="N281" s="39"/>
      <c r="O281" s="39"/>
      <c r="P281" s="39"/>
      <c r="S281" s="39"/>
      <c r="V281" s="39"/>
      <c r="Y281" s="39"/>
      <c r="AB281" s="39"/>
      <c r="AE281" s="39"/>
      <c r="AH281" s="39"/>
      <c r="AI281" s="39"/>
      <c r="AJ281" s="39"/>
      <c r="AK281" s="39"/>
      <c r="AL281" s="39"/>
      <c r="AM281" s="39"/>
      <c r="AN281" s="39"/>
      <c r="AO281" s="39"/>
      <c r="AP281" s="39"/>
      <c r="AQ281" s="39"/>
      <c r="AR281" s="39"/>
      <c r="AS281" s="39"/>
      <c r="AT281" s="39"/>
      <c r="AU281" s="39"/>
      <c r="AV281" s="39"/>
      <c r="AW281" s="39"/>
      <c r="AX281" s="39"/>
      <c r="AY281" s="39"/>
      <c r="AZ281" s="39"/>
      <c r="BA281" s="39"/>
      <c r="BB281" s="39"/>
      <c r="BC281" s="39"/>
      <c r="BD281" s="39"/>
      <c r="BE281" s="39"/>
      <c r="BF281" s="39"/>
      <c r="BG281" s="39"/>
      <c r="BH281" s="39"/>
      <c r="BI281" s="39"/>
      <c r="BJ281" s="39"/>
      <c r="BK281" s="39"/>
      <c r="BL281" s="39"/>
      <c r="BM281" s="39"/>
      <c r="BN281" s="39"/>
      <c r="BO281" s="39"/>
      <c r="BR281" s="39"/>
      <c r="BU281" s="39"/>
      <c r="BX281" s="67"/>
      <c r="BY281" s="67"/>
      <c r="BZ281" s="67"/>
      <c r="CA281" s="67"/>
    </row>
    <row r="282" spans="4:79" s="2" customFormat="1" x14ac:dyDescent="0.25">
      <c r="D282" s="40"/>
      <c r="E282" s="52"/>
      <c r="F282" s="52"/>
      <c r="G282" s="40"/>
      <c r="J282" s="39"/>
      <c r="K282" s="39"/>
      <c r="L282" s="39"/>
      <c r="M282" s="39"/>
      <c r="N282" s="39"/>
      <c r="O282" s="39"/>
      <c r="P282" s="39"/>
      <c r="S282" s="39"/>
      <c r="V282" s="39"/>
      <c r="Y282" s="39"/>
      <c r="AB282" s="39"/>
      <c r="AE282" s="39"/>
      <c r="AH282" s="39"/>
      <c r="AI282" s="39"/>
      <c r="AJ282" s="39"/>
      <c r="AK282" s="39"/>
      <c r="AL282" s="39"/>
      <c r="AM282" s="39"/>
      <c r="AN282" s="39"/>
      <c r="AO282" s="39"/>
      <c r="AP282" s="39"/>
      <c r="AQ282" s="39"/>
      <c r="AR282" s="39"/>
      <c r="AS282" s="39"/>
      <c r="AT282" s="39"/>
      <c r="AU282" s="39"/>
      <c r="AV282" s="39"/>
      <c r="AW282" s="39"/>
      <c r="AX282" s="39"/>
      <c r="AY282" s="39"/>
      <c r="AZ282" s="39"/>
      <c r="BA282" s="39"/>
      <c r="BB282" s="39"/>
      <c r="BC282" s="39"/>
      <c r="BD282" s="39"/>
      <c r="BE282" s="39"/>
      <c r="BF282" s="39"/>
      <c r="BG282" s="39"/>
      <c r="BH282" s="39"/>
      <c r="BI282" s="39"/>
      <c r="BJ282" s="39"/>
      <c r="BK282" s="39"/>
      <c r="BL282" s="39"/>
      <c r="BM282" s="39"/>
      <c r="BN282" s="39"/>
      <c r="BO282" s="39"/>
      <c r="BR282" s="39"/>
      <c r="BU282" s="39"/>
      <c r="BX282" s="67"/>
      <c r="BY282" s="67"/>
      <c r="BZ282" s="67"/>
      <c r="CA282" s="67"/>
    </row>
    <row r="283" spans="4:79" s="2" customFormat="1" x14ac:dyDescent="0.25">
      <c r="D283" s="40"/>
      <c r="E283" s="52"/>
      <c r="F283" s="52"/>
      <c r="G283" s="40"/>
      <c r="J283" s="39"/>
      <c r="K283" s="39"/>
      <c r="L283" s="39"/>
      <c r="M283" s="39"/>
      <c r="N283" s="39"/>
      <c r="O283" s="39"/>
      <c r="P283" s="39"/>
      <c r="S283" s="39"/>
      <c r="V283" s="39"/>
      <c r="Y283" s="39"/>
      <c r="AB283" s="39"/>
      <c r="AE283" s="39"/>
      <c r="AH283" s="39"/>
      <c r="AI283" s="39"/>
      <c r="AJ283" s="39"/>
      <c r="AK283" s="39"/>
      <c r="AL283" s="39"/>
      <c r="AM283" s="39"/>
      <c r="AN283" s="39"/>
      <c r="AO283" s="39"/>
      <c r="AP283" s="39"/>
      <c r="AQ283" s="39"/>
      <c r="AR283" s="39"/>
      <c r="AS283" s="39"/>
      <c r="AT283" s="39"/>
      <c r="AU283" s="39"/>
      <c r="AV283" s="39"/>
      <c r="AW283" s="39"/>
      <c r="AX283" s="39"/>
      <c r="AY283" s="39"/>
      <c r="AZ283" s="39"/>
      <c r="BA283" s="39"/>
      <c r="BB283" s="39"/>
      <c r="BC283" s="39"/>
      <c r="BD283" s="39"/>
      <c r="BE283" s="39"/>
      <c r="BF283" s="39"/>
      <c r="BG283" s="39"/>
      <c r="BH283" s="39"/>
      <c r="BI283" s="39"/>
      <c r="BJ283" s="39"/>
      <c r="BK283" s="39"/>
      <c r="BL283" s="39"/>
      <c r="BM283" s="39"/>
      <c r="BN283" s="39"/>
      <c r="BO283" s="39"/>
      <c r="BR283" s="39"/>
      <c r="BU283" s="39"/>
      <c r="BX283" s="67"/>
      <c r="BY283" s="67"/>
      <c r="BZ283" s="67"/>
      <c r="CA283" s="67"/>
    </row>
    <row r="284" spans="4:79" s="2" customFormat="1" x14ac:dyDescent="0.25">
      <c r="D284" s="40"/>
      <c r="E284" s="52"/>
      <c r="F284" s="52"/>
      <c r="G284" s="40"/>
      <c r="J284" s="39"/>
      <c r="K284" s="39"/>
      <c r="L284" s="39"/>
      <c r="M284" s="39"/>
      <c r="N284" s="39"/>
      <c r="O284" s="39"/>
      <c r="P284" s="39"/>
      <c r="S284" s="39"/>
      <c r="V284" s="39"/>
      <c r="Y284" s="39"/>
      <c r="AB284" s="39"/>
      <c r="AE284" s="39"/>
      <c r="AH284" s="39"/>
      <c r="AI284" s="39"/>
      <c r="AJ284" s="39"/>
      <c r="AK284" s="39"/>
      <c r="AL284" s="39"/>
      <c r="AM284" s="39"/>
      <c r="AN284" s="39"/>
      <c r="AO284" s="39"/>
      <c r="AP284" s="39"/>
      <c r="AQ284" s="39"/>
      <c r="AR284" s="39"/>
      <c r="AS284" s="39"/>
      <c r="AT284" s="39"/>
      <c r="AU284" s="39"/>
      <c r="AV284" s="39"/>
      <c r="AW284" s="39"/>
      <c r="AX284" s="39"/>
      <c r="AY284" s="39"/>
      <c r="AZ284" s="39"/>
      <c r="BA284" s="39"/>
      <c r="BB284" s="39"/>
      <c r="BC284" s="39"/>
      <c r="BD284" s="39"/>
      <c r="BE284" s="39"/>
      <c r="BF284" s="39"/>
      <c r="BG284" s="39"/>
      <c r="BH284" s="39"/>
      <c r="BI284" s="39"/>
      <c r="BJ284" s="39"/>
      <c r="BK284" s="39"/>
      <c r="BL284" s="39"/>
      <c r="BM284" s="39"/>
      <c r="BN284" s="39"/>
      <c r="BO284" s="39"/>
      <c r="BR284" s="39"/>
      <c r="BU284" s="39"/>
      <c r="BX284" s="67"/>
      <c r="BY284" s="67"/>
      <c r="BZ284" s="67"/>
      <c r="CA284" s="67"/>
    </row>
    <row r="285" spans="4:79" s="2" customFormat="1" x14ac:dyDescent="0.25">
      <c r="D285" s="40"/>
      <c r="E285" s="52"/>
      <c r="F285" s="52"/>
      <c r="G285" s="40"/>
      <c r="J285" s="39"/>
      <c r="K285" s="39"/>
      <c r="L285" s="39"/>
      <c r="M285" s="39"/>
      <c r="N285" s="39"/>
      <c r="O285" s="39"/>
      <c r="P285" s="39"/>
      <c r="S285" s="39"/>
      <c r="V285" s="39"/>
      <c r="Y285" s="39"/>
      <c r="AB285" s="39"/>
      <c r="AE285" s="39"/>
      <c r="AH285" s="39"/>
      <c r="AI285" s="39"/>
      <c r="AJ285" s="39"/>
      <c r="AK285" s="39"/>
      <c r="AL285" s="39"/>
      <c r="AM285" s="39"/>
      <c r="AN285" s="39"/>
      <c r="AO285" s="39"/>
      <c r="AP285" s="39"/>
      <c r="AQ285" s="39"/>
      <c r="AR285" s="39"/>
      <c r="AS285" s="39"/>
      <c r="AT285" s="39"/>
      <c r="AU285" s="39"/>
      <c r="AV285" s="39"/>
      <c r="AW285" s="39"/>
      <c r="AX285" s="39"/>
      <c r="AY285" s="39"/>
      <c r="AZ285" s="39"/>
      <c r="BA285" s="39"/>
      <c r="BB285" s="39"/>
      <c r="BC285" s="39"/>
      <c r="BD285" s="39"/>
      <c r="BE285" s="39"/>
      <c r="BF285" s="39"/>
      <c r="BG285" s="39"/>
      <c r="BH285" s="39"/>
      <c r="BI285" s="39"/>
      <c r="BJ285" s="39"/>
      <c r="BK285" s="39"/>
      <c r="BL285" s="39"/>
      <c r="BM285" s="39"/>
      <c r="BN285" s="39"/>
      <c r="BO285" s="39"/>
      <c r="BR285" s="39"/>
      <c r="BU285" s="39"/>
      <c r="BX285" s="67"/>
      <c r="BY285" s="67"/>
      <c r="BZ285" s="67"/>
      <c r="CA285" s="67"/>
    </row>
    <row r="286" spans="4:79" s="2" customFormat="1" x14ac:dyDescent="0.25">
      <c r="D286" s="40"/>
      <c r="E286" s="52"/>
      <c r="F286" s="52"/>
      <c r="G286" s="40"/>
      <c r="J286" s="39"/>
      <c r="K286" s="39"/>
      <c r="L286" s="39"/>
      <c r="M286" s="39"/>
      <c r="N286" s="39"/>
      <c r="O286" s="39"/>
      <c r="P286" s="39"/>
      <c r="S286" s="39"/>
      <c r="V286" s="39"/>
      <c r="Y286" s="39"/>
      <c r="AB286" s="39"/>
      <c r="AE286" s="39"/>
      <c r="AH286" s="39"/>
      <c r="AI286" s="39"/>
      <c r="AJ286" s="39"/>
      <c r="AK286" s="39"/>
      <c r="AL286" s="39"/>
      <c r="AM286" s="39"/>
      <c r="AN286" s="39"/>
      <c r="AO286" s="39"/>
      <c r="AP286" s="39"/>
      <c r="AQ286" s="39"/>
      <c r="AR286" s="39"/>
      <c r="AS286" s="39"/>
      <c r="AT286" s="39"/>
      <c r="AU286" s="39"/>
      <c r="AV286" s="39"/>
      <c r="AW286" s="39"/>
      <c r="AX286" s="39"/>
      <c r="AY286" s="39"/>
      <c r="AZ286" s="39"/>
      <c r="BA286" s="39"/>
      <c r="BB286" s="39"/>
      <c r="BC286" s="39"/>
      <c r="BD286" s="39"/>
      <c r="BE286" s="39"/>
      <c r="BF286" s="39"/>
      <c r="BG286" s="39"/>
      <c r="BH286" s="39"/>
      <c r="BI286" s="39"/>
      <c r="BJ286" s="39"/>
      <c r="BK286" s="39"/>
      <c r="BL286" s="39"/>
      <c r="BM286" s="39"/>
      <c r="BN286" s="39"/>
      <c r="BO286" s="39"/>
      <c r="BR286" s="39"/>
      <c r="BU286" s="39"/>
      <c r="BX286" s="67"/>
      <c r="BY286" s="67"/>
      <c r="BZ286" s="67"/>
      <c r="CA286" s="67"/>
    </row>
    <row r="287" spans="4:79" s="2" customFormat="1" x14ac:dyDescent="0.25">
      <c r="D287" s="40"/>
      <c r="E287" s="52"/>
      <c r="F287" s="52"/>
      <c r="G287" s="40"/>
      <c r="J287" s="39"/>
      <c r="K287" s="39"/>
      <c r="L287" s="39"/>
      <c r="M287" s="39"/>
      <c r="N287" s="39"/>
      <c r="O287" s="39"/>
      <c r="P287" s="39"/>
      <c r="S287" s="39"/>
      <c r="V287" s="39"/>
      <c r="Y287" s="39"/>
      <c r="AB287" s="39"/>
      <c r="AE287" s="39"/>
      <c r="AH287" s="39"/>
      <c r="AI287" s="39"/>
      <c r="AJ287" s="39"/>
      <c r="AK287" s="39"/>
      <c r="AL287" s="39"/>
      <c r="AM287" s="39"/>
      <c r="AN287" s="39"/>
      <c r="AO287" s="39"/>
      <c r="AP287" s="39"/>
      <c r="AQ287" s="39"/>
      <c r="AR287" s="39"/>
      <c r="AS287" s="39"/>
      <c r="AT287" s="39"/>
      <c r="AU287" s="39"/>
      <c r="AV287" s="39"/>
      <c r="AW287" s="39"/>
      <c r="AX287" s="39"/>
      <c r="AY287" s="39"/>
      <c r="AZ287" s="39"/>
      <c r="BA287" s="39"/>
      <c r="BB287" s="39"/>
      <c r="BC287" s="39"/>
      <c r="BD287" s="39"/>
      <c r="BE287" s="39"/>
      <c r="BF287" s="39"/>
      <c r="BG287" s="39"/>
      <c r="BH287" s="39"/>
      <c r="BI287" s="39"/>
      <c r="BJ287" s="39"/>
      <c r="BK287" s="39"/>
      <c r="BL287" s="39"/>
      <c r="BM287" s="39"/>
      <c r="BN287" s="39"/>
      <c r="BO287" s="39"/>
      <c r="BR287" s="39"/>
      <c r="BU287" s="39"/>
      <c r="BX287" s="67"/>
      <c r="BY287" s="67"/>
      <c r="BZ287" s="67"/>
      <c r="CA287" s="67"/>
    </row>
    <row r="288" spans="4:79" s="2" customFormat="1" x14ac:dyDescent="0.25">
      <c r="D288" s="40"/>
      <c r="E288" s="52"/>
      <c r="F288" s="52"/>
      <c r="G288" s="40"/>
      <c r="J288" s="39"/>
      <c r="K288" s="39"/>
      <c r="L288" s="39"/>
      <c r="M288" s="39"/>
      <c r="N288" s="39"/>
      <c r="O288" s="39"/>
      <c r="P288" s="39"/>
      <c r="S288" s="39"/>
      <c r="V288" s="39"/>
      <c r="Y288" s="39"/>
      <c r="AB288" s="39"/>
      <c r="AE288" s="39"/>
      <c r="AH288" s="39"/>
      <c r="AI288" s="39"/>
      <c r="AJ288" s="39"/>
      <c r="AK288" s="39"/>
      <c r="AL288" s="39"/>
      <c r="AM288" s="39"/>
      <c r="AN288" s="39"/>
      <c r="AO288" s="39"/>
      <c r="AP288" s="39"/>
      <c r="AQ288" s="39"/>
      <c r="AR288" s="39"/>
      <c r="AS288" s="39"/>
      <c r="AT288" s="39"/>
      <c r="AU288" s="39"/>
      <c r="AV288" s="39"/>
      <c r="AW288" s="39"/>
      <c r="AX288" s="39"/>
      <c r="AY288" s="39"/>
      <c r="AZ288" s="39"/>
      <c r="BA288" s="39"/>
      <c r="BB288" s="39"/>
      <c r="BC288" s="39"/>
      <c r="BD288" s="39"/>
      <c r="BE288" s="39"/>
      <c r="BF288" s="39"/>
      <c r="BG288" s="39"/>
      <c r="BH288" s="39"/>
      <c r="BI288" s="39"/>
      <c r="BJ288" s="39"/>
      <c r="BK288" s="39"/>
      <c r="BL288" s="39"/>
      <c r="BM288" s="39"/>
      <c r="BN288" s="39"/>
      <c r="BO288" s="39"/>
      <c r="BR288" s="39"/>
      <c r="BU288" s="39"/>
      <c r="BX288" s="67"/>
      <c r="BY288" s="67"/>
      <c r="BZ288" s="67"/>
      <c r="CA288" s="67"/>
    </row>
    <row r="289" spans="4:79" s="2" customFormat="1" x14ac:dyDescent="0.25">
      <c r="D289" s="40"/>
      <c r="E289" s="52"/>
      <c r="F289" s="52"/>
      <c r="G289" s="40"/>
      <c r="J289" s="39"/>
      <c r="K289" s="39"/>
      <c r="L289" s="39"/>
      <c r="M289" s="39"/>
      <c r="N289" s="39"/>
      <c r="O289" s="39"/>
      <c r="P289" s="39"/>
      <c r="S289" s="39"/>
      <c r="V289" s="39"/>
      <c r="Y289" s="39"/>
      <c r="AB289" s="39"/>
      <c r="AE289" s="39"/>
      <c r="AH289" s="39"/>
      <c r="AI289" s="39"/>
      <c r="AJ289" s="39"/>
      <c r="AK289" s="39"/>
      <c r="AL289" s="39"/>
      <c r="AM289" s="39"/>
      <c r="AN289" s="39"/>
      <c r="AO289" s="39"/>
      <c r="AP289" s="39"/>
      <c r="AQ289" s="39"/>
      <c r="AR289" s="39"/>
      <c r="AS289" s="39"/>
      <c r="AT289" s="39"/>
      <c r="AU289" s="39"/>
      <c r="AV289" s="39"/>
      <c r="AW289" s="39"/>
      <c r="AX289" s="39"/>
      <c r="AY289" s="39"/>
      <c r="AZ289" s="39"/>
      <c r="BA289" s="39"/>
      <c r="BB289" s="39"/>
      <c r="BC289" s="39"/>
      <c r="BD289" s="39"/>
      <c r="BE289" s="39"/>
      <c r="BF289" s="39"/>
      <c r="BG289" s="39"/>
      <c r="BH289" s="39"/>
      <c r="BI289" s="39"/>
      <c r="BJ289" s="39"/>
      <c r="BK289" s="39"/>
      <c r="BL289" s="39"/>
      <c r="BM289" s="39"/>
      <c r="BN289" s="39"/>
      <c r="BO289" s="39"/>
      <c r="BR289" s="39"/>
      <c r="BU289" s="39"/>
      <c r="BX289" s="67"/>
      <c r="BY289" s="67"/>
      <c r="BZ289" s="67"/>
      <c r="CA289" s="67"/>
    </row>
    <row r="290" spans="4:79" s="2" customFormat="1" x14ac:dyDescent="0.25">
      <c r="D290" s="40"/>
      <c r="E290" s="52"/>
      <c r="F290" s="52"/>
      <c r="G290" s="40"/>
      <c r="J290" s="39"/>
      <c r="K290" s="39"/>
      <c r="L290" s="39"/>
      <c r="M290" s="39"/>
      <c r="N290" s="39"/>
      <c r="O290" s="39"/>
      <c r="P290" s="39"/>
      <c r="S290" s="39"/>
      <c r="V290" s="39"/>
      <c r="Y290" s="39"/>
      <c r="AB290" s="39"/>
      <c r="AE290" s="39"/>
      <c r="AH290" s="39"/>
      <c r="AI290" s="39"/>
      <c r="AJ290" s="39"/>
      <c r="AK290" s="39"/>
      <c r="AL290" s="39"/>
      <c r="AM290" s="39"/>
      <c r="AN290" s="39"/>
      <c r="AO290" s="39"/>
      <c r="AP290" s="39"/>
      <c r="AQ290" s="39"/>
      <c r="AR290" s="39"/>
      <c r="AS290" s="39"/>
      <c r="AT290" s="39"/>
      <c r="AU290" s="39"/>
      <c r="AV290" s="39"/>
      <c r="AW290" s="39"/>
      <c r="AX290" s="39"/>
      <c r="AY290" s="39"/>
      <c r="AZ290" s="39"/>
      <c r="BA290" s="39"/>
      <c r="BB290" s="39"/>
      <c r="BC290" s="39"/>
      <c r="BD290" s="39"/>
      <c r="BE290" s="39"/>
      <c r="BF290" s="39"/>
      <c r="BG290" s="39"/>
      <c r="BH290" s="39"/>
      <c r="BI290" s="39"/>
      <c r="BJ290" s="39"/>
      <c r="BK290" s="39"/>
      <c r="BL290" s="39"/>
      <c r="BM290" s="39"/>
      <c r="BN290" s="39"/>
      <c r="BO290" s="39"/>
      <c r="BR290" s="39"/>
      <c r="BU290" s="39"/>
      <c r="BX290" s="67"/>
      <c r="BY290" s="67"/>
      <c r="BZ290" s="67"/>
      <c r="CA290" s="67"/>
    </row>
    <row r="291" spans="4:79" s="2" customFormat="1" x14ac:dyDescent="0.25">
      <c r="D291" s="40"/>
      <c r="E291" s="52"/>
      <c r="F291" s="52"/>
      <c r="G291" s="40"/>
      <c r="J291" s="39"/>
      <c r="K291" s="39"/>
      <c r="L291" s="39"/>
      <c r="M291" s="39"/>
      <c r="N291" s="39"/>
      <c r="O291" s="39"/>
      <c r="P291" s="39"/>
      <c r="S291" s="39"/>
      <c r="V291" s="39"/>
      <c r="Y291" s="39"/>
      <c r="AB291" s="39"/>
      <c r="AE291" s="39"/>
      <c r="AH291" s="39"/>
      <c r="AI291" s="39"/>
      <c r="AJ291" s="39"/>
      <c r="AK291" s="39"/>
      <c r="AL291" s="39"/>
      <c r="AM291" s="39"/>
      <c r="AN291" s="39"/>
      <c r="AO291" s="39"/>
      <c r="AP291" s="39"/>
      <c r="AQ291" s="39"/>
      <c r="AR291" s="39"/>
      <c r="AS291" s="39"/>
      <c r="AT291" s="39"/>
      <c r="AU291" s="39"/>
      <c r="AV291" s="39"/>
      <c r="AW291" s="39"/>
      <c r="AX291" s="39"/>
      <c r="AY291" s="39"/>
      <c r="AZ291" s="39"/>
      <c r="BA291" s="39"/>
      <c r="BB291" s="39"/>
      <c r="BC291" s="39"/>
      <c r="BD291" s="39"/>
      <c r="BE291" s="39"/>
      <c r="BF291" s="39"/>
      <c r="BG291" s="39"/>
      <c r="BH291" s="39"/>
      <c r="BI291" s="39"/>
      <c r="BJ291" s="39"/>
      <c r="BK291" s="39"/>
      <c r="BL291" s="39"/>
      <c r="BM291" s="39"/>
      <c r="BN291" s="39"/>
      <c r="BO291" s="39"/>
      <c r="BR291" s="39"/>
      <c r="BU291" s="39"/>
      <c r="BX291" s="67"/>
      <c r="BY291" s="67"/>
      <c r="BZ291" s="67"/>
      <c r="CA291" s="67"/>
    </row>
    <row r="292" spans="4:79" s="2" customFormat="1" x14ac:dyDescent="0.25">
      <c r="D292" s="40"/>
      <c r="E292" s="52"/>
      <c r="F292" s="52"/>
      <c r="G292" s="40"/>
      <c r="J292" s="39"/>
      <c r="K292" s="39"/>
      <c r="L292" s="39"/>
      <c r="M292" s="39"/>
      <c r="N292" s="39"/>
      <c r="O292" s="39"/>
      <c r="P292" s="39"/>
      <c r="S292" s="39"/>
      <c r="V292" s="39"/>
      <c r="Y292" s="39"/>
      <c r="AB292" s="39"/>
      <c r="AE292" s="39"/>
      <c r="AH292" s="39"/>
      <c r="AI292" s="39"/>
      <c r="AJ292" s="39"/>
      <c r="AK292" s="39"/>
      <c r="AL292" s="39"/>
      <c r="AM292" s="39"/>
      <c r="AN292" s="39"/>
      <c r="AO292" s="39"/>
      <c r="AP292" s="39"/>
      <c r="AQ292" s="39"/>
      <c r="AR292" s="39"/>
      <c r="AS292" s="39"/>
      <c r="AT292" s="39"/>
      <c r="AU292" s="39"/>
      <c r="AV292" s="39"/>
      <c r="AW292" s="39"/>
      <c r="AX292" s="39"/>
      <c r="AY292" s="39"/>
      <c r="AZ292" s="39"/>
      <c r="BA292" s="39"/>
      <c r="BB292" s="39"/>
      <c r="BC292" s="39"/>
      <c r="BD292" s="39"/>
      <c r="BE292" s="39"/>
      <c r="BF292" s="39"/>
      <c r="BG292" s="39"/>
      <c r="BH292" s="39"/>
      <c r="BI292" s="39"/>
      <c r="BJ292" s="39"/>
      <c r="BK292" s="39"/>
      <c r="BL292" s="39"/>
      <c r="BM292" s="39"/>
      <c r="BN292" s="39"/>
      <c r="BO292" s="39"/>
      <c r="BR292" s="39"/>
      <c r="BU292" s="39"/>
      <c r="BX292" s="67"/>
      <c r="BY292" s="67"/>
      <c r="BZ292" s="67"/>
      <c r="CA292" s="67"/>
    </row>
    <row r="293" spans="4:79" s="2" customFormat="1" x14ac:dyDescent="0.25">
      <c r="D293" s="40"/>
      <c r="E293" s="52"/>
      <c r="F293" s="52"/>
      <c r="G293" s="40"/>
      <c r="J293" s="39"/>
      <c r="K293" s="39"/>
      <c r="L293" s="39"/>
      <c r="M293" s="39"/>
      <c r="N293" s="39"/>
      <c r="O293" s="39"/>
      <c r="P293" s="39"/>
      <c r="S293" s="39"/>
      <c r="V293" s="39"/>
      <c r="Y293" s="39"/>
      <c r="AB293" s="39"/>
      <c r="AE293" s="39"/>
      <c r="AH293" s="39"/>
      <c r="AI293" s="39"/>
      <c r="AJ293" s="39"/>
      <c r="AK293" s="39"/>
      <c r="AL293" s="39"/>
      <c r="AM293" s="39"/>
      <c r="AN293" s="39"/>
      <c r="AO293" s="39"/>
      <c r="AP293" s="39"/>
      <c r="AQ293" s="39"/>
      <c r="AR293" s="39"/>
      <c r="AS293" s="39"/>
      <c r="AT293" s="39"/>
      <c r="AU293" s="39"/>
      <c r="AV293" s="39"/>
      <c r="AW293" s="39"/>
      <c r="AX293" s="39"/>
      <c r="AY293" s="39"/>
      <c r="AZ293" s="39"/>
      <c r="BA293" s="39"/>
      <c r="BB293" s="39"/>
      <c r="BC293" s="39"/>
      <c r="BD293" s="39"/>
      <c r="BE293" s="39"/>
      <c r="BF293" s="39"/>
      <c r="BG293" s="39"/>
      <c r="BH293" s="39"/>
      <c r="BI293" s="39"/>
      <c r="BJ293" s="39"/>
      <c r="BK293" s="39"/>
      <c r="BL293" s="39"/>
      <c r="BM293" s="39"/>
      <c r="BN293" s="39"/>
      <c r="BO293" s="39"/>
      <c r="BR293" s="39"/>
      <c r="BU293" s="39"/>
      <c r="BX293" s="67"/>
      <c r="BY293" s="67"/>
      <c r="BZ293" s="67"/>
      <c r="CA293" s="67"/>
    </row>
    <row r="294" spans="4:79" s="2" customFormat="1" x14ac:dyDescent="0.25">
      <c r="D294" s="40"/>
      <c r="E294" s="52"/>
      <c r="F294" s="52"/>
      <c r="G294" s="40"/>
      <c r="J294" s="39"/>
      <c r="K294" s="39"/>
      <c r="L294" s="39"/>
      <c r="M294" s="39"/>
      <c r="N294" s="39"/>
      <c r="O294" s="39"/>
      <c r="P294" s="39"/>
      <c r="S294" s="39"/>
      <c r="V294" s="39"/>
      <c r="Y294" s="39"/>
      <c r="AB294" s="39"/>
      <c r="AE294" s="39"/>
      <c r="AH294" s="39"/>
      <c r="AI294" s="39"/>
      <c r="AJ294" s="39"/>
      <c r="AK294" s="39"/>
      <c r="AL294" s="39"/>
      <c r="AM294" s="39"/>
      <c r="AN294" s="39"/>
      <c r="AO294" s="39"/>
      <c r="AP294" s="39"/>
      <c r="AQ294" s="39"/>
      <c r="AR294" s="39"/>
      <c r="AS294" s="39"/>
      <c r="AT294" s="39"/>
      <c r="AU294" s="39"/>
      <c r="AV294" s="39"/>
      <c r="AW294" s="39"/>
      <c r="AX294" s="39"/>
      <c r="AY294" s="39"/>
      <c r="AZ294" s="39"/>
      <c r="BA294" s="39"/>
      <c r="BB294" s="39"/>
      <c r="BC294" s="39"/>
      <c r="BD294" s="39"/>
      <c r="BE294" s="39"/>
      <c r="BF294" s="39"/>
      <c r="BG294" s="39"/>
      <c r="BH294" s="39"/>
      <c r="BI294" s="39"/>
      <c r="BJ294" s="39"/>
      <c r="BK294" s="39"/>
      <c r="BL294" s="39"/>
      <c r="BM294" s="39"/>
      <c r="BN294" s="39"/>
      <c r="BO294" s="39"/>
      <c r="BR294" s="39"/>
      <c r="BU294" s="39"/>
      <c r="BX294" s="67"/>
      <c r="BY294" s="67"/>
      <c r="BZ294" s="67"/>
      <c r="CA294" s="67"/>
    </row>
    <row r="295" spans="4:79" s="2" customFormat="1" x14ac:dyDescent="0.25">
      <c r="D295" s="40"/>
      <c r="E295" s="52"/>
      <c r="F295" s="52"/>
      <c r="G295" s="40"/>
      <c r="J295" s="39"/>
      <c r="K295" s="39"/>
      <c r="L295" s="39"/>
      <c r="M295" s="39"/>
      <c r="N295" s="39"/>
      <c r="O295" s="39"/>
      <c r="P295" s="39"/>
      <c r="S295" s="39"/>
      <c r="V295" s="39"/>
      <c r="Y295" s="39"/>
      <c r="AB295" s="39"/>
      <c r="AE295" s="39"/>
      <c r="AH295" s="39"/>
      <c r="AI295" s="39"/>
      <c r="AJ295" s="39"/>
      <c r="AK295" s="39"/>
      <c r="AL295" s="39"/>
      <c r="AM295" s="39"/>
      <c r="AN295" s="39"/>
      <c r="AO295" s="39"/>
      <c r="AP295" s="39"/>
      <c r="AQ295" s="39"/>
      <c r="AR295" s="39"/>
      <c r="AS295" s="39"/>
      <c r="AT295" s="39"/>
      <c r="AU295" s="39"/>
      <c r="AV295" s="39"/>
      <c r="AW295" s="39"/>
      <c r="AX295" s="39"/>
      <c r="AY295" s="39"/>
      <c r="AZ295" s="39"/>
      <c r="BA295" s="39"/>
      <c r="BB295" s="39"/>
      <c r="BC295" s="39"/>
      <c r="BD295" s="39"/>
      <c r="BE295" s="39"/>
      <c r="BF295" s="39"/>
      <c r="BG295" s="39"/>
      <c r="BH295" s="39"/>
      <c r="BI295" s="39"/>
      <c r="BJ295" s="39"/>
      <c r="BK295" s="39"/>
      <c r="BL295" s="39"/>
      <c r="BM295" s="39"/>
      <c r="BN295" s="39"/>
      <c r="BO295" s="39"/>
      <c r="BR295" s="39"/>
      <c r="BU295" s="39"/>
      <c r="BX295" s="67"/>
      <c r="BY295" s="67"/>
      <c r="BZ295" s="67"/>
      <c r="CA295" s="67"/>
    </row>
    <row r="296" spans="4:79" s="2" customFormat="1" x14ac:dyDescent="0.25">
      <c r="D296" s="40"/>
      <c r="E296" s="52"/>
      <c r="F296" s="52"/>
      <c r="G296" s="40"/>
      <c r="J296" s="39"/>
      <c r="K296" s="39"/>
      <c r="L296" s="39"/>
      <c r="M296" s="39"/>
      <c r="N296" s="39"/>
      <c r="O296" s="39"/>
      <c r="P296" s="39"/>
      <c r="S296" s="39"/>
      <c r="V296" s="39"/>
      <c r="Y296" s="39"/>
      <c r="AB296" s="39"/>
      <c r="AE296" s="39"/>
      <c r="AH296" s="39"/>
      <c r="AI296" s="39"/>
      <c r="AJ296" s="39"/>
      <c r="AK296" s="39"/>
      <c r="AL296" s="39"/>
      <c r="AM296" s="39"/>
      <c r="AN296" s="39"/>
      <c r="AO296" s="39"/>
      <c r="AP296" s="39"/>
      <c r="AQ296" s="39"/>
      <c r="AR296" s="39"/>
      <c r="AS296" s="39"/>
      <c r="AT296" s="39"/>
      <c r="AU296" s="39"/>
      <c r="AV296" s="39"/>
      <c r="AW296" s="39"/>
      <c r="AX296" s="39"/>
      <c r="AY296" s="39"/>
      <c r="AZ296" s="39"/>
      <c r="BA296" s="39"/>
      <c r="BB296" s="39"/>
      <c r="BC296" s="39"/>
      <c r="BD296" s="39"/>
      <c r="BE296" s="39"/>
      <c r="BF296" s="39"/>
      <c r="BG296" s="39"/>
      <c r="BH296" s="39"/>
      <c r="BI296" s="39"/>
      <c r="BJ296" s="39"/>
      <c r="BK296" s="39"/>
      <c r="BL296" s="39"/>
      <c r="BM296" s="39"/>
      <c r="BN296" s="39"/>
      <c r="BO296" s="39"/>
      <c r="BR296" s="39"/>
      <c r="BU296" s="39"/>
      <c r="BX296" s="67"/>
      <c r="BY296" s="67"/>
      <c r="BZ296" s="67"/>
      <c r="CA296" s="67"/>
    </row>
    <row r="297" spans="4:79" s="2" customFormat="1" x14ac:dyDescent="0.25">
      <c r="D297" s="40"/>
      <c r="E297" s="52"/>
      <c r="F297" s="52"/>
      <c r="G297" s="40"/>
      <c r="J297" s="39"/>
      <c r="K297" s="39"/>
      <c r="L297" s="39"/>
      <c r="M297" s="39"/>
      <c r="N297" s="39"/>
      <c r="O297" s="39"/>
      <c r="P297" s="39"/>
      <c r="S297" s="39"/>
      <c r="V297" s="39"/>
      <c r="Y297" s="39"/>
      <c r="AB297" s="39"/>
      <c r="AE297" s="39"/>
      <c r="AH297" s="39"/>
      <c r="AI297" s="39"/>
      <c r="AJ297" s="39"/>
      <c r="AK297" s="39"/>
      <c r="AL297" s="39"/>
      <c r="AM297" s="39"/>
      <c r="AN297" s="39"/>
      <c r="AO297" s="39"/>
      <c r="AP297" s="39"/>
      <c r="AQ297" s="39"/>
      <c r="AR297" s="39"/>
      <c r="AS297" s="39"/>
      <c r="AT297" s="39"/>
      <c r="AU297" s="39"/>
      <c r="AV297" s="39"/>
      <c r="AW297" s="39"/>
      <c r="AX297" s="39"/>
      <c r="AY297" s="39"/>
      <c r="AZ297" s="39"/>
      <c r="BA297" s="39"/>
      <c r="BB297" s="39"/>
      <c r="BC297" s="39"/>
      <c r="BD297" s="39"/>
      <c r="BE297" s="39"/>
      <c r="BF297" s="39"/>
      <c r="BG297" s="39"/>
      <c r="BH297" s="39"/>
      <c r="BI297" s="39"/>
      <c r="BJ297" s="39"/>
      <c r="BK297" s="39"/>
      <c r="BL297" s="39"/>
      <c r="BM297" s="39"/>
      <c r="BN297" s="39"/>
      <c r="BO297" s="39"/>
      <c r="BR297" s="39"/>
      <c r="BU297" s="39"/>
      <c r="BX297" s="67"/>
      <c r="BY297" s="67"/>
      <c r="BZ297" s="67"/>
      <c r="CA297" s="67"/>
    </row>
    <row r="298" spans="4:79" s="2" customFormat="1" x14ac:dyDescent="0.25">
      <c r="D298" s="40"/>
      <c r="E298" s="52"/>
      <c r="F298" s="52"/>
      <c r="G298" s="40"/>
      <c r="J298" s="39"/>
      <c r="K298" s="39"/>
      <c r="L298" s="39"/>
      <c r="M298" s="39"/>
      <c r="N298" s="39"/>
      <c r="O298" s="39"/>
      <c r="P298" s="39"/>
      <c r="S298" s="39"/>
      <c r="V298" s="39"/>
      <c r="Y298" s="39"/>
      <c r="AB298" s="39"/>
      <c r="AE298" s="39"/>
      <c r="AH298" s="39"/>
      <c r="AI298" s="39"/>
      <c r="AJ298" s="39"/>
      <c r="AK298" s="39"/>
      <c r="AL298" s="39"/>
      <c r="AM298" s="39"/>
      <c r="AN298" s="39"/>
      <c r="AO298" s="39"/>
      <c r="AP298" s="39"/>
      <c r="AQ298" s="39"/>
      <c r="AR298" s="39"/>
      <c r="AS298" s="39"/>
      <c r="AT298" s="39"/>
      <c r="AU298" s="39"/>
      <c r="AV298" s="39"/>
      <c r="AW298" s="39"/>
      <c r="AX298" s="39"/>
      <c r="AY298" s="39"/>
      <c r="AZ298" s="39"/>
      <c r="BA298" s="39"/>
      <c r="BB298" s="39"/>
      <c r="BC298" s="39"/>
      <c r="BD298" s="39"/>
      <c r="BE298" s="39"/>
      <c r="BF298" s="39"/>
      <c r="BG298" s="39"/>
      <c r="BH298" s="39"/>
      <c r="BI298" s="39"/>
      <c r="BJ298" s="39"/>
      <c r="BK298" s="39"/>
      <c r="BL298" s="39"/>
      <c r="BM298" s="39"/>
      <c r="BN298" s="39"/>
      <c r="BO298" s="39"/>
      <c r="BR298" s="39"/>
      <c r="BU298" s="39"/>
      <c r="BX298" s="67"/>
      <c r="BY298" s="67"/>
      <c r="BZ298" s="67"/>
      <c r="CA298" s="67"/>
    </row>
    <row r="299" spans="4:79" s="2" customFormat="1" x14ac:dyDescent="0.25">
      <c r="D299" s="40"/>
      <c r="E299" s="52"/>
      <c r="F299" s="52"/>
      <c r="G299" s="40"/>
      <c r="J299" s="39"/>
      <c r="K299" s="39"/>
      <c r="L299" s="39"/>
      <c r="M299" s="39"/>
      <c r="N299" s="39"/>
      <c r="O299" s="39"/>
      <c r="P299" s="39"/>
      <c r="S299" s="39"/>
      <c r="V299" s="39"/>
      <c r="Y299" s="39"/>
      <c r="AB299" s="39"/>
      <c r="AE299" s="39"/>
      <c r="AH299" s="39"/>
      <c r="AI299" s="39"/>
      <c r="AJ299" s="39"/>
      <c r="AK299" s="39"/>
      <c r="AL299" s="39"/>
      <c r="AM299" s="39"/>
      <c r="AN299" s="39"/>
      <c r="AO299" s="39"/>
      <c r="AP299" s="39"/>
      <c r="AQ299" s="39"/>
      <c r="AR299" s="39"/>
      <c r="AS299" s="39"/>
      <c r="AT299" s="39"/>
      <c r="AU299" s="39"/>
      <c r="AV299" s="39"/>
      <c r="AW299" s="39"/>
      <c r="AX299" s="39"/>
      <c r="AY299" s="39"/>
      <c r="AZ299" s="39"/>
      <c r="BA299" s="39"/>
      <c r="BB299" s="39"/>
      <c r="BC299" s="39"/>
      <c r="BD299" s="39"/>
      <c r="BE299" s="39"/>
      <c r="BF299" s="39"/>
      <c r="BG299" s="39"/>
      <c r="BH299" s="39"/>
      <c r="BI299" s="39"/>
      <c r="BJ299" s="39"/>
      <c r="BK299" s="39"/>
      <c r="BL299" s="39"/>
      <c r="BM299" s="39"/>
      <c r="BN299" s="39"/>
      <c r="BO299" s="39"/>
      <c r="BR299" s="39"/>
      <c r="BU299" s="39"/>
      <c r="BX299" s="67"/>
      <c r="BY299" s="67"/>
      <c r="BZ299" s="67"/>
      <c r="CA299" s="67"/>
    </row>
    <row r="300" spans="4:79" s="2" customFormat="1" x14ac:dyDescent="0.25">
      <c r="D300" s="40"/>
      <c r="E300" s="52"/>
      <c r="F300" s="52"/>
      <c r="G300" s="40"/>
      <c r="J300" s="39"/>
      <c r="K300" s="39"/>
      <c r="L300" s="39"/>
      <c r="M300" s="39"/>
      <c r="N300" s="39"/>
      <c r="O300" s="39"/>
      <c r="P300" s="39"/>
      <c r="S300" s="39"/>
      <c r="V300" s="39"/>
      <c r="Y300" s="39"/>
      <c r="AB300" s="39"/>
      <c r="AE300" s="39"/>
      <c r="AH300" s="39"/>
      <c r="AI300" s="39"/>
      <c r="AJ300" s="39"/>
      <c r="AK300" s="39"/>
      <c r="AL300" s="39"/>
      <c r="AM300" s="39"/>
      <c r="AN300" s="39"/>
      <c r="AO300" s="39"/>
      <c r="AP300" s="39"/>
      <c r="AQ300" s="39"/>
      <c r="AR300" s="39"/>
      <c r="AS300" s="39"/>
      <c r="AT300" s="39"/>
      <c r="AU300" s="39"/>
      <c r="AV300" s="39"/>
      <c r="AW300" s="39"/>
      <c r="AX300" s="39"/>
      <c r="AY300" s="39"/>
      <c r="AZ300" s="39"/>
      <c r="BA300" s="39"/>
      <c r="BB300" s="39"/>
      <c r="BC300" s="39"/>
      <c r="BD300" s="39"/>
      <c r="BE300" s="39"/>
      <c r="BF300" s="39"/>
      <c r="BG300" s="39"/>
      <c r="BH300" s="39"/>
      <c r="BI300" s="39"/>
      <c r="BJ300" s="39"/>
      <c r="BK300" s="39"/>
      <c r="BL300" s="39"/>
      <c r="BM300" s="39"/>
      <c r="BN300" s="39"/>
      <c r="BO300" s="39"/>
      <c r="BR300" s="39"/>
      <c r="BU300" s="39"/>
      <c r="BX300" s="67"/>
      <c r="BY300" s="67"/>
      <c r="BZ300" s="67"/>
      <c r="CA300" s="67"/>
    </row>
    <row r="301" spans="4:79" s="2" customFormat="1" x14ac:dyDescent="0.25">
      <c r="D301" s="40"/>
      <c r="E301" s="52"/>
      <c r="F301" s="52"/>
      <c r="G301" s="40"/>
      <c r="J301" s="39"/>
      <c r="K301" s="39"/>
      <c r="L301" s="39"/>
      <c r="M301" s="39"/>
      <c r="N301" s="39"/>
      <c r="O301" s="39"/>
      <c r="P301" s="39"/>
      <c r="S301" s="39"/>
      <c r="V301" s="39"/>
      <c r="Y301" s="39"/>
      <c r="AB301" s="39"/>
      <c r="AE301" s="39"/>
      <c r="AH301" s="39"/>
      <c r="AI301" s="39"/>
      <c r="AJ301" s="39"/>
      <c r="AK301" s="39"/>
      <c r="AL301" s="39"/>
      <c r="AM301" s="39"/>
      <c r="AN301" s="39"/>
      <c r="AO301" s="39"/>
      <c r="AP301" s="39"/>
      <c r="AQ301" s="39"/>
      <c r="AR301" s="39"/>
      <c r="AS301" s="39"/>
      <c r="AT301" s="39"/>
      <c r="AU301" s="39"/>
      <c r="AV301" s="39"/>
      <c r="AW301" s="39"/>
      <c r="AX301" s="39"/>
      <c r="AY301" s="39"/>
      <c r="AZ301" s="39"/>
      <c r="BA301" s="39"/>
      <c r="BB301" s="39"/>
      <c r="BC301" s="39"/>
      <c r="BD301" s="39"/>
      <c r="BE301" s="39"/>
      <c r="BF301" s="39"/>
      <c r="BG301" s="39"/>
      <c r="BH301" s="39"/>
      <c r="BI301" s="39"/>
      <c r="BJ301" s="39"/>
      <c r="BK301" s="39"/>
      <c r="BL301" s="39"/>
      <c r="BM301" s="39"/>
      <c r="BN301" s="39"/>
      <c r="BO301" s="39"/>
      <c r="BR301" s="39"/>
      <c r="BU301" s="39"/>
      <c r="BX301" s="67"/>
      <c r="BY301" s="67"/>
      <c r="BZ301" s="67"/>
      <c r="CA301" s="67"/>
    </row>
    <row r="302" spans="4:79" s="2" customFormat="1" x14ac:dyDescent="0.25">
      <c r="D302" s="40"/>
      <c r="E302" s="52"/>
      <c r="F302" s="52"/>
      <c r="G302" s="40"/>
      <c r="J302" s="39"/>
      <c r="K302" s="39"/>
      <c r="L302" s="39"/>
      <c r="M302" s="39"/>
      <c r="N302" s="39"/>
      <c r="O302" s="39"/>
      <c r="P302" s="39"/>
      <c r="S302" s="39"/>
      <c r="V302" s="39"/>
      <c r="Y302" s="39"/>
      <c r="AB302" s="39"/>
      <c r="AE302" s="39"/>
      <c r="AH302" s="39"/>
      <c r="AI302" s="39"/>
      <c r="AJ302" s="39"/>
      <c r="AK302" s="39"/>
      <c r="AL302" s="39"/>
      <c r="AM302" s="39"/>
      <c r="AN302" s="39"/>
      <c r="AO302" s="39"/>
      <c r="AP302" s="39"/>
      <c r="AQ302" s="39"/>
      <c r="AR302" s="39"/>
      <c r="AS302" s="39"/>
      <c r="AT302" s="39"/>
      <c r="AU302" s="39"/>
      <c r="AV302" s="39"/>
      <c r="AW302" s="39"/>
      <c r="AX302" s="39"/>
      <c r="AY302" s="39"/>
      <c r="AZ302" s="39"/>
      <c r="BA302" s="39"/>
      <c r="BB302" s="39"/>
      <c r="BC302" s="39"/>
      <c r="BD302" s="39"/>
      <c r="BE302" s="39"/>
      <c r="BF302" s="39"/>
      <c r="BG302" s="39"/>
      <c r="BH302" s="39"/>
      <c r="BI302" s="39"/>
      <c r="BJ302" s="39"/>
      <c r="BK302" s="39"/>
      <c r="BL302" s="39"/>
      <c r="BM302" s="39"/>
      <c r="BN302" s="39"/>
      <c r="BO302" s="39"/>
      <c r="BR302" s="39"/>
      <c r="BU302" s="39"/>
      <c r="BX302" s="67"/>
      <c r="BY302" s="67"/>
      <c r="BZ302" s="67"/>
      <c r="CA302" s="67"/>
    </row>
    <row r="303" spans="4:79" s="2" customFormat="1" x14ac:dyDescent="0.25">
      <c r="D303" s="40"/>
      <c r="E303" s="52"/>
      <c r="F303" s="52"/>
      <c r="G303" s="40"/>
      <c r="J303" s="39"/>
      <c r="K303" s="39"/>
      <c r="L303" s="39"/>
      <c r="M303" s="39"/>
      <c r="N303" s="39"/>
      <c r="O303" s="39"/>
      <c r="P303" s="39"/>
      <c r="S303" s="39"/>
      <c r="V303" s="39"/>
      <c r="Y303" s="39"/>
      <c r="AB303" s="39"/>
      <c r="AE303" s="39"/>
      <c r="AH303" s="39"/>
      <c r="AI303" s="39"/>
      <c r="AJ303" s="39"/>
      <c r="AK303" s="39"/>
      <c r="AL303" s="39"/>
      <c r="AM303" s="39"/>
      <c r="AN303" s="39"/>
      <c r="AO303" s="39"/>
      <c r="AP303" s="39"/>
      <c r="AQ303" s="39"/>
      <c r="AR303" s="39"/>
      <c r="AS303" s="39"/>
      <c r="AT303" s="39"/>
      <c r="AU303" s="39"/>
      <c r="AV303" s="39"/>
      <c r="AW303" s="39"/>
      <c r="AX303" s="39"/>
      <c r="AY303" s="39"/>
      <c r="AZ303" s="39"/>
      <c r="BA303" s="39"/>
      <c r="BB303" s="39"/>
      <c r="BC303" s="39"/>
      <c r="BD303" s="39"/>
      <c r="BE303" s="39"/>
      <c r="BF303" s="39"/>
      <c r="BG303" s="39"/>
      <c r="BH303" s="39"/>
      <c r="BI303" s="39"/>
      <c r="BJ303" s="39"/>
      <c r="BK303" s="39"/>
      <c r="BL303" s="39"/>
      <c r="BM303" s="39"/>
      <c r="BN303" s="39"/>
      <c r="BO303" s="39"/>
      <c r="BR303" s="39"/>
      <c r="BU303" s="39"/>
      <c r="BX303" s="67"/>
      <c r="BY303" s="67"/>
      <c r="BZ303" s="67"/>
      <c r="CA303" s="67"/>
    </row>
    <row r="304" spans="4:79" s="2" customFormat="1" x14ac:dyDescent="0.25">
      <c r="D304" s="40"/>
      <c r="E304" s="52"/>
      <c r="F304" s="52"/>
      <c r="G304" s="40"/>
      <c r="J304" s="39"/>
      <c r="K304" s="39"/>
      <c r="L304" s="39"/>
      <c r="M304" s="39"/>
      <c r="N304" s="39"/>
      <c r="O304" s="39"/>
      <c r="P304" s="39"/>
      <c r="S304" s="39"/>
      <c r="V304" s="39"/>
      <c r="Y304" s="39"/>
      <c r="AB304" s="39"/>
      <c r="AE304" s="39"/>
      <c r="AH304" s="39"/>
      <c r="AI304" s="39"/>
      <c r="AJ304" s="39"/>
      <c r="AK304" s="39"/>
      <c r="AL304" s="39"/>
      <c r="AM304" s="39"/>
      <c r="AN304" s="39"/>
      <c r="AO304" s="39"/>
      <c r="AP304" s="39"/>
      <c r="AQ304" s="39"/>
      <c r="AR304" s="39"/>
      <c r="AS304" s="39"/>
      <c r="AT304" s="39"/>
      <c r="AU304" s="39"/>
      <c r="AV304" s="39"/>
      <c r="AW304" s="39"/>
      <c r="AX304" s="39"/>
      <c r="AY304" s="39"/>
      <c r="AZ304" s="39"/>
      <c r="BA304" s="39"/>
      <c r="BB304" s="39"/>
      <c r="BC304" s="39"/>
      <c r="BD304" s="39"/>
      <c r="BE304" s="39"/>
      <c r="BF304" s="39"/>
      <c r="BG304" s="39"/>
      <c r="BH304" s="39"/>
      <c r="BI304" s="39"/>
      <c r="BJ304" s="39"/>
      <c r="BK304" s="39"/>
      <c r="BL304" s="39"/>
      <c r="BM304" s="39"/>
      <c r="BN304" s="39"/>
      <c r="BO304" s="39"/>
      <c r="BR304" s="39"/>
      <c r="BU304" s="39"/>
      <c r="BX304" s="67"/>
      <c r="BY304" s="67"/>
      <c r="BZ304" s="67"/>
      <c r="CA304" s="67"/>
    </row>
    <row r="305" spans="4:79" s="2" customFormat="1" x14ac:dyDescent="0.25">
      <c r="D305" s="40"/>
      <c r="E305" s="52"/>
      <c r="F305" s="52"/>
      <c r="G305" s="40"/>
      <c r="J305" s="39"/>
      <c r="K305" s="39"/>
      <c r="L305" s="39"/>
      <c r="M305" s="39"/>
      <c r="N305" s="39"/>
      <c r="O305" s="39"/>
      <c r="P305" s="39"/>
      <c r="S305" s="39"/>
      <c r="V305" s="39"/>
      <c r="Y305" s="39"/>
      <c r="AB305" s="39"/>
      <c r="AE305" s="39"/>
      <c r="AH305" s="39"/>
      <c r="AI305" s="39"/>
      <c r="AJ305" s="39"/>
      <c r="AK305" s="39"/>
      <c r="AL305" s="39"/>
      <c r="AM305" s="39"/>
      <c r="AN305" s="39"/>
      <c r="AO305" s="39"/>
      <c r="AP305" s="39"/>
      <c r="AQ305" s="39"/>
      <c r="AR305" s="39"/>
      <c r="AS305" s="39"/>
      <c r="AT305" s="39"/>
      <c r="AU305" s="39"/>
      <c r="AV305" s="39"/>
      <c r="AW305" s="39"/>
      <c r="AX305" s="39"/>
      <c r="AY305" s="39"/>
      <c r="AZ305" s="39"/>
      <c r="BA305" s="39"/>
      <c r="BB305" s="39"/>
      <c r="BC305" s="39"/>
      <c r="BD305" s="39"/>
      <c r="BE305" s="39"/>
      <c r="BF305" s="39"/>
      <c r="BG305" s="39"/>
      <c r="BH305" s="39"/>
      <c r="BI305" s="39"/>
      <c r="BJ305" s="39"/>
      <c r="BK305" s="39"/>
      <c r="BL305" s="39"/>
      <c r="BM305" s="39"/>
      <c r="BN305" s="39"/>
      <c r="BO305" s="39"/>
      <c r="BR305" s="39"/>
      <c r="BU305" s="39"/>
      <c r="BX305" s="67"/>
      <c r="BY305" s="67"/>
      <c r="BZ305" s="67"/>
      <c r="CA305" s="67"/>
    </row>
    <row r="306" spans="4:79" s="2" customFormat="1" x14ac:dyDescent="0.25">
      <c r="D306" s="40"/>
      <c r="E306" s="52"/>
      <c r="F306" s="52"/>
      <c r="G306" s="40"/>
      <c r="J306" s="39"/>
      <c r="K306" s="39"/>
      <c r="L306" s="39"/>
      <c r="M306" s="39"/>
      <c r="N306" s="39"/>
      <c r="O306" s="39"/>
      <c r="P306" s="39"/>
      <c r="S306" s="39"/>
      <c r="V306" s="39"/>
      <c r="Y306" s="39"/>
      <c r="AB306" s="39"/>
      <c r="AE306" s="39"/>
      <c r="AH306" s="39"/>
      <c r="AI306" s="39"/>
      <c r="AJ306" s="39"/>
      <c r="AK306" s="39"/>
      <c r="AL306" s="39"/>
      <c r="AM306" s="39"/>
      <c r="AN306" s="39"/>
      <c r="AO306" s="39"/>
      <c r="AP306" s="39"/>
      <c r="AQ306" s="39"/>
      <c r="AR306" s="39"/>
      <c r="AS306" s="39"/>
      <c r="AT306" s="39"/>
      <c r="AU306" s="39"/>
      <c r="AV306" s="39"/>
      <c r="AW306" s="39"/>
      <c r="AX306" s="39"/>
      <c r="AY306" s="39"/>
      <c r="AZ306" s="39"/>
      <c r="BA306" s="39"/>
      <c r="BB306" s="39"/>
      <c r="BC306" s="39"/>
      <c r="BD306" s="39"/>
      <c r="BE306" s="39"/>
      <c r="BF306" s="39"/>
      <c r="BG306" s="39"/>
      <c r="BH306" s="39"/>
      <c r="BI306" s="39"/>
      <c r="BJ306" s="39"/>
      <c r="BK306" s="39"/>
      <c r="BL306" s="39"/>
      <c r="BM306" s="39"/>
      <c r="BN306" s="39"/>
      <c r="BO306" s="39"/>
      <c r="BR306" s="39"/>
      <c r="BU306" s="39"/>
      <c r="BX306" s="67"/>
      <c r="BY306" s="67"/>
      <c r="BZ306" s="67"/>
      <c r="CA306" s="67"/>
    </row>
    <row r="307" spans="4:79" s="2" customFormat="1" x14ac:dyDescent="0.25">
      <c r="D307" s="40"/>
      <c r="E307" s="52"/>
      <c r="F307" s="52"/>
      <c r="G307" s="40"/>
      <c r="J307" s="39"/>
      <c r="K307" s="39"/>
      <c r="L307" s="39"/>
      <c r="M307" s="39"/>
      <c r="N307" s="39"/>
      <c r="O307" s="39"/>
      <c r="P307" s="39"/>
      <c r="S307" s="39"/>
      <c r="V307" s="39"/>
      <c r="Y307" s="39"/>
      <c r="AB307" s="39"/>
      <c r="AE307" s="39"/>
      <c r="AH307" s="39"/>
      <c r="AI307" s="39"/>
      <c r="AJ307" s="39"/>
      <c r="AK307" s="39"/>
      <c r="AL307" s="39"/>
      <c r="AM307" s="39"/>
      <c r="AN307" s="39"/>
      <c r="AO307" s="39"/>
      <c r="AP307" s="39"/>
      <c r="AQ307" s="39"/>
      <c r="AR307" s="39"/>
      <c r="AS307" s="39"/>
      <c r="AT307" s="39"/>
      <c r="AU307" s="39"/>
      <c r="AV307" s="39"/>
      <c r="AW307" s="39"/>
      <c r="AX307" s="39"/>
      <c r="AY307" s="39"/>
      <c r="AZ307" s="39"/>
      <c r="BA307" s="39"/>
      <c r="BB307" s="39"/>
      <c r="BC307" s="39"/>
      <c r="BD307" s="39"/>
      <c r="BE307" s="39"/>
      <c r="BF307" s="39"/>
      <c r="BG307" s="39"/>
      <c r="BH307" s="39"/>
      <c r="BI307" s="39"/>
      <c r="BJ307" s="39"/>
      <c r="BK307" s="39"/>
      <c r="BL307" s="39"/>
      <c r="BM307" s="39"/>
      <c r="BN307" s="39"/>
      <c r="BO307" s="39"/>
      <c r="BR307" s="39"/>
      <c r="BU307" s="39"/>
      <c r="BX307" s="67"/>
      <c r="BY307" s="67"/>
      <c r="BZ307" s="67"/>
      <c r="CA307" s="67"/>
    </row>
    <row r="308" spans="4:79" s="2" customFormat="1" x14ac:dyDescent="0.25">
      <c r="D308" s="40"/>
      <c r="E308" s="52"/>
      <c r="F308" s="52"/>
      <c r="G308" s="40"/>
      <c r="J308" s="39"/>
      <c r="K308" s="39"/>
      <c r="L308" s="39"/>
      <c r="M308" s="39"/>
      <c r="N308" s="39"/>
      <c r="O308" s="39"/>
      <c r="P308" s="39"/>
      <c r="S308" s="39"/>
      <c r="V308" s="39"/>
      <c r="Y308" s="39"/>
      <c r="AB308" s="39"/>
      <c r="AE308" s="39"/>
      <c r="AH308" s="39"/>
      <c r="AI308" s="39"/>
      <c r="AJ308" s="39"/>
      <c r="AK308" s="39"/>
      <c r="AL308" s="39"/>
      <c r="AM308" s="39"/>
      <c r="AN308" s="39"/>
      <c r="AO308" s="39"/>
      <c r="AP308" s="39"/>
      <c r="AQ308" s="39"/>
      <c r="AR308" s="39"/>
      <c r="AS308" s="39"/>
      <c r="AT308" s="39"/>
      <c r="AU308" s="39"/>
      <c r="AV308" s="39"/>
      <c r="AW308" s="39"/>
      <c r="AX308" s="39"/>
      <c r="AY308" s="39"/>
      <c r="AZ308" s="39"/>
      <c r="BA308" s="39"/>
      <c r="BB308" s="39"/>
      <c r="BC308" s="39"/>
      <c r="BD308" s="39"/>
      <c r="BE308" s="39"/>
      <c r="BF308" s="39"/>
      <c r="BG308" s="39"/>
      <c r="BH308" s="39"/>
      <c r="BI308" s="39"/>
      <c r="BJ308" s="39"/>
      <c r="BK308" s="39"/>
      <c r="BL308" s="39"/>
      <c r="BM308" s="39"/>
      <c r="BN308" s="39"/>
      <c r="BO308" s="39"/>
      <c r="BR308" s="39"/>
      <c r="BU308" s="39"/>
      <c r="BX308" s="67"/>
      <c r="BY308" s="67"/>
      <c r="BZ308" s="67"/>
      <c r="CA308" s="67"/>
    </row>
    <row r="309" spans="4:79" s="2" customFormat="1" x14ac:dyDescent="0.25">
      <c r="D309" s="40"/>
      <c r="E309" s="52"/>
      <c r="F309" s="52"/>
      <c r="G309" s="40"/>
      <c r="J309" s="39"/>
      <c r="K309" s="39"/>
      <c r="L309" s="39"/>
      <c r="M309" s="39"/>
      <c r="N309" s="39"/>
      <c r="O309" s="39"/>
      <c r="P309" s="39"/>
      <c r="S309" s="39"/>
      <c r="V309" s="39"/>
      <c r="Y309" s="39"/>
      <c r="AB309" s="39"/>
      <c r="AE309" s="39"/>
      <c r="AH309" s="39"/>
      <c r="AI309" s="39"/>
      <c r="AJ309" s="39"/>
      <c r="AK309" s="39"/>
      <c r="AL309" s="39"/>
      <c r="AM309" s="39"/>
      <c r="AN309" s="39"/>
      <c r="AO309" s="39"/>
      <c r="AP309" s="39"/>
      <c r="AQ309" s="39"/>
      <c r="AR309" s="39"/>
      <c r="AS309" s="39"/>
      <c r="AT309" s="39"/>
      <c r="AU309" s="39"/>
      <c r="AV309" s="39"/>
      <c r="AW309" s="39"/>
      <c r="AX309" s="39"/>
      <c r="AY309" s="39"/>
      <c r="AZ309" s="39"/>
      <c r="BA309" s="39"/>
      <c r="BB309" s="39"/>
      <c r="BC309" s="39"/>
      <c r="BD309" s="39"/>
      <c r="BE309" s="39"/>
      <c r="BF309" s="39"/>
      <c r="BG309" s="39"/>
      <c r="BH309" s="39"/>
      <c r="BI309" s="39"/>
      <c r="BJ309" s="39"/>
      <c r="BK309" s="39"/>
      <c r="BL309" s="39"/>
      <c r="BM309" s="39"/>
      <c r="BN309" s="39"/>
      <c r="BO309" s="39"/>
      <c r="BR309" s="39"/>
      <c r="BU309" s="39"/>
      <c r="BX309" s="67"/>
      <c r="BY309" s="67"/>
      <c r="BZ309" s="67"/>
      <c r="CA309" s="67"/>
    </row>
    <row r="310" spans="4:79" s="2" customFormat="1" x14ac:dyDescent="0.25">
      <c r="D310" s="40"/>
      <c r="E310" s="52"/>
      <c r="F310" s="52"/>
      <c r="G310" s="40"/>
      <c r="J310" s="39"/>
      <c r="K310" s="39"/>
      <c r="L310" s="39"/>
      <c r="M310" s="39"/>
      <c r="N310" s="39"/>
      <c r="O310" s="39"/>
      <c r="P310" s="39"/>
      <c r="S310" s="39"/>
      <c r="V310" s="39"/>
      <c r="Y310" s="39"/>
      <c r="AB310" s="39"/>
      <c r="AE310" s="39"/>
      <c r="AH310" s="39"/>
      <c r="AI310" s="39"/>
      <c r="AJ310" s="39"/>
      <c r="AK310" s="39"/>
      <c r="AL310" s="39"/>
      <c r="AM310" s="39"/>
      <c r="AN310" s="39"/>
      <c r="AO310" s="39"/>
      <c r="AP310" s="39"/>
      <c r="AQ310" s="39"/>
      <c r="AR310" s="39"/>
      <c r="AS310" s="39"/>
      <c r="AT310" s="39"/>
      <c r="AU310" s="39"/>
      <c r="AV310" s="39"/>
      <c r="AW310" s="39"/>
      <c r="AX310" s="39"/>
      <c r="AY310" s="39"/>
      <c r="AZ310" s="39"/>
      <c r="BA310" s="39"/>
      <c r="BB310" s="39"/>
      <c r="BC310" s="39"/>
      <c r="BD310" s="39"/>
      <c r="BE310" s="39"/>
      <c r="BF310" s="39"/>
      <c r="BG310" s="39"/>
      <c r="BH310" s="39"/>
      <c r="BI310" s="39"/>
      <c r="BJ310" s="39"/>
      <c r="BK310" s="39"/>
      <c r="BL310" s="39"/>
      <c r="BM310" s="39"/>
      <c r="BN310" s="39"/>
      <c r="BO310" s="39"/>
      <c r="BR310" s="39"/>
      <c r="BU310" s="39"/>
      <c r="BX310" s="67"/>
      <c r="BY310" s="67"/>
      <c r="BZ310" s="67"/>
      <c r="CA310" s="67"/>
    </row>
    <row r="311" spans="4:79" s="2" customFormat="1" x14ac:dyDescent="0.25">
      <c r="D311" s="40"/>
      <c r="E311" s="52"/>
      <c r="F311" s="52"/>
      <c r="G311" s="40"/>
      <c r="J311" s="39"/>
      <c r="K311" s="39"/>
      <c r="L311" s="39"/>
      <c r="M311" s="39"/>
      <c r="N311" s="39"/>
      <c r="O311" s="39"/>
      <c r="P311" s="39"/>
      <c r="S311" s="39"/>
      <c r="V311" s="39"/>
      <c r="Y311" s="39"/>
      <c r="AB311" s="39"/>
      <c r="AE311" s="39"/>
      <c r="AH311" s="39"/>
      <c r="AI311" s="39"/>
      <c r="AJ311" s="39"/>
      <c r="AK311" s="39"/>
      <c r="AL311" s="39"/>
      <c r="AM311" s="39"/>
      <c r="AN311" s="39"/>
      <c r="AO311" s="39"/>
      <c r="AP311" s="39"/>
      <c r="AQ311" s="39"/>
      <c r="AR311" s="39"/>
      <c r="AS311" s="39"/>
      <c r="AT311" s="39"/>
      <c r="AU311" s="39"/>
      <c r="AV311" s="39"/>
      <c r="AW311" s="39"/>
      <c r="AX311" s="39"/>
      <c r="AY311" s="39"/>
      <c r="AZ311" s="39"/>
      <c r="BA311" s="39"/>
      <c r="BB311" s="39"/>
      <c r="BC311" s="39"/>
      <c r="BD311" s="39"/>
      <c r="BE311" s="39"/>
      <c r="BF311" s="39"/>
      <c r="BG311" s="39"/>
      <c r="BH311" s="39"/>
      <c r="BI311" s="39"/>
      <c r="BJ311" s="39"/>
      <c r="BK311" s="39"/>
      <c r="BL311" s="39"/>
      <c r="BM311" s="39"/>
      <c r="BN311" s="39"/>
      <c r="BO311" s="39"/>
      <c r="BR311" s="39"/>
      <c r="BU311" s="39"/>
      <c r="BX311" s="67"/>
      <c r="BY311" s="67"/>
      <c r="BZ311" s="67"/>
      <c r="CA311" s="67"/>
    </row>
    <row r="312" spans="4:79" s="2" customFormat="1" x14ac:dyDescent="0.25">
      <c r="D312" s="40"/>
      <c r="E312" s="52"/>
      <c r="F312" s="52"/>
      <c r="G312" s="40"/>
      <c r="J312" s="39"/>
      <c r="K312" s="39"/>
      <c r="L312" s="39"/>
      <c r="M312" s="39"/>
      <c r="N312" s="39"/>
      <c r="O312" s="39"/>
      <c r="P312" s="39"/>
      <c r="S312" s="39"/>
      <c r="V312" s="39"/>
      <c r="Y312" s="39"/>
      <c r="AB312" s="39"/>
      <c r="AE312" s="39"/>
      <c r="AH312" s="39"/>
      <c r="AI312" s="39"/>
      <c r="AJ312" s="39"/>
      <c r="AK312" s="39"/>
      <c r="AL312" s="39"/>
      <c r="AM312" s="39"/>
      <c r="AN312" s="39"/>
      <c r="AO312" s="39"/>
      <c r="AP312" s="39"/>
      <c r="AQ312" s="39"/>
      <c r="AR312" s="39"/>
      <c r="AS312" s="39"/>
      <c r="AT312" s="39"/>
      <c r="AU312" s="39"/>
      <c r="AV312" s="39"/>
      <c r="AW312" s="39"/>
      <c r="AX312" s="39"/>
      <c r="AY312" s="39"/>
      <c r="AZ312" s="39"/>
      <c r="BA312" s="39"/>
      <c r="BB312" s="39"/>
      <c r="BC312" s="39"/>
      <c r="BD312" s="39"/>
      <c r="BE312" s="39"/>
      <c r="BF312" s="39"/>
      <c r="BG312" s="39"/>
      <c r="BH312" s="39"/>
      <c r="BI312" s="39"/>
      <c r="BJ312" s="39"/>
      <c r="BK312" s="39"/>
      <c r="BL312" s="39"/>
      <c r="BM312" s="39"/>
      <c r="BN312" s="39"/>
      <c r="BO312" s="39"/>
      <c r="BR312" s="39"/>
      <c r="BU312" s="39"/>
      <c r="BX312" s="67"/>
      <c r="BY312" s="67"/>
      <c r="BZ312" s="67"/>
      <c r="CA312" s="67"/>
    </row>
    <row r="313" spans="4:79" s="2" customFormat="1" x14ac:dyDescent="0.25">
      <c r="D313" s="40"/>
      <c r="E313" s="52"/>
      <c r="F313" s="52"/>
      <c r="G313" s="40"/>
      <c r="J313" s="39"/>
      <c r="K313" s="39"/>
      <c r="L313" s="39"/>
      <c r="M313" s="39"/>
      <c r="N313" s="39"/>
      <c r="O313" s="39"/>
      <c r="P313" s="39"/>
      <c r="S313" s="39"/>
      <c r="V313" s="39"/>
      <c r="Y313" s="39"/>
      <c r="AB313" s="39"/>
      <c r="AE313" s="39"/>
      <c r="AH313" s="39"/>
      <c r="AI313" s="39"/>
      <c r="AJ313" s="39"/>
      <c r="AK313" s="39"/>
      <c r="AL313" s="39"/>
      <c r="AM313" s="39"/>
      <c r="AN313" s="39"/>
      <c r="AO313" s="39"/>
      <c r="AP313" s="39"/>
      <c r="AQ313" s="39"/>
      <c r="AR313" s="39"/>
      <c r="AS313" s="39"/>
      <c r="AT313" s="39"/>
      <c r="AU313" s="39"/>
      <c r="AV313" s="39"/>
      <c r="AW313" s="39"/>
      <c r="AX313" s="39"/>
      <c r="AY313" s="39"/>
      <c r="AZ313" s="39"/>
      <c r="BA313" s="39"/>
      <c r="BB313" s="39"/>
      <c r="BC313" s="39"/>
      <c r="BD313" s="39"/>
      <c r="BE313" s="39"/>
      <c r="BF313" s="39"/>
      <c r="BG313" s="39"/>
      <c r="BH313" s="39"/>
      <c r="BI313" s="39"/>
      <c r="BJ313" s="39"/>
      <c r="BK313" s="39"/>
      <c r="BL313" s="39"/>
      <c r="BM313" s="39"/>
      <c r="BN313" s="39"/>
      <c r="BO313" s="39"/>
      <c r="BR313" s="39"/>
      <c r="BU313" s="39"/>
      <c r="BX313" s="67"/>
      <c r="BY313" s="67"/>
      <c r="BZ313" s="67"/>
      <c r="CA313" s="67"/>
    </row>
    <row r="314" spans="4:79" s="2" customFormat="1" x14ac:dyDescent="0.25">
      <c r="D314" s="40"/>
      <c r="E314" s="52"/>
      <c r="F314" s="52"/>
      <c r="G314" s="40"/>
      <c r="J314" s="39"/>
      <c r="K314" s="39"/>
      <c r="L314" s="39"/>
      <c r="M314" s="39"/>
      <c r="N314" s="39"/>
      <c r="O314" s="39"/>
      <c r="P314" s="39"/>
      <c r="S314" s="39"/>
      <c r="V314" s="39"/>
      <c r="Y314" s="39"/>
      <c r="AB314" s="39"/>
      <c r="AE314" s="39"/>
      <c r="AH314" s="39"/>
      <c r="AI314" s="39"/>
      <c r="AJ314" s="39"/>
      <c r="AK314" s="39"/>
      <c r="AL314" s="39"/>
      <c r="AM314" s="39"/>
      <c r="AN314" s="39"/>
      <c r="AO314" s="39"/>
      <c r="AP314" s="39"/>
      <c r="AQ314" s="39"/>
      <c r="AR314" s="39"/>
      <c r="AS314" s="39"/>
      <c r="AT314" s="39"/>
      <c r="AU314" s="39"/>
      <c r="AV314" s="39"/>
      <c r="AW314" s="39"/>
      <c r="AX314" s="39"/>
      <c r="AY314" s="39"/>
      <c r="AZ314" s="39"/>
      <c r="BA314" s="39"/>
      <c r="BB314" s="39"/>
      <c r="BC314" s="39"/>
      <c r="BD314" s="39"/>
      <c r="BE314" s="39"/>
      <c r="BF314" s="39"/>
      <c r="BG314" s="39"/>
      <c r="BH314" s="39"/>
      <c r="BI314" s="39"/>
      <c r="BJ314" s="39"/>
      <c r="BK314" s="39"/>
      <c r="BL314" s="39"/>
      <c r="BM314" s="39"/>
      <c r="BN314" s="39"/>
      <c r="BO314" s="39"/>
      <c r="BR314" s="39"/>
      <c r="BU314" s="39"/>
      <c r="BX314" s="67"/>
      <c r="BY314" s="67"/>
      <c r="BZ314" s="67"/>
      <c r="CA314" s="67"/>
    </row>
    <row r="315" spans="4:79" s="2" customFormat="1" x14ac:dyDescent="0.25">
      <c r="D315" s="40"/>
      <c r="E315" s="52"/>
      <c r="F315" s="52"/>
      <c r="G315" s="40"/>
      <c r="J315" s="39"/>
      <c r="K315" s="39"/>
      <c r="L315" s="39"/>
      <c r="M315" s="39"/>
      <c r="N315" s="39"/>
      <c r="O315" s="39"/>
      <c r="P315" s="39"/>
      <c r="S315" s="39"/>
      <c r="V315" s="39"/>
      <c r="Y315" s="39"/>
      <c r="AB315" s="39"/>
      <c r="AE315" s="39"/>
      <c r="AH315" s="39"/>
      <c r="AI315" s="39"/>
      <c r="AJ315" s="39"/>
      <c r="AK315" s="39"/>
      <c r="AL315" s="39"/>
      <c r="AM315" s="39"/>
      <c r="AN315" s="39"/>
      <c r="AO315" s="39"/>
      <c r="AP315" s="39"/>
      <c r="AQ315" s="39"/>
      <c r="AR315" s="39"/>
      <c r="AS315" s="39"/>
      <c r="AT315" s="39"/>
      <c r="AU315" s="39"/>
      <c r="AV315" s="39"/>
      <c r="AW315" s="39"/>
      <c r="AX315" s="39"/>
      <c r="AY315" s="39"/>
      <c r="AZ315" s="39"/>
      <c r="BA315" s="39"/>
      <c r="BB315" s="39"/>
      <c r="BC315" s="39"/>
      <c r="BD315" s="39"/>
      <c r="BE315" s="39"/>
      <c r="BF315" s="39"/>
      <c r="BG315" s="39"/>
      <c r="BH315" s="39"/>
      <c r="BI315" s="39"/>
      <c r="BJ315" s="39"/>
      <c r="BK315" s="39"/>
      <c r="BL315" s="39"/>
      <c r="BM315" s="39"/>
      <c r="BN315" s="39"/>
      <c r="BO315" s="39"/>
      <c r="BR315" s="39"/>
      <c r="BU315" s="39"/>
      <c r="BX315" s="67"/>
      <c r="BY315" s="67"/>
      <c r="BZ315" s="67"/>
      <c r="CA315" s="67"/>
    </row>
    <row r="316" spans="4:79" s="2" customFormat="1" x14ac:dyDescent="0.25">
      <c r="D316" s="40"/>
      <c r="E316" s="52"/>
      <c r="F316" s="52"/>
      <c r="G316" s="40"/>
      <c r="J316" s="39"/>
      <c r="K316" s="39"/>
      <c r="L316" s="39"/>
      <c r="M316" s="39"/>
      <c r="N316" s="39"/>
      <c r="O316" s="39"/>
      <c r="P316" s="39"/>
      <c r="S316" s="39"/>
      <c r="V316" s="39"/>
      <c r="Y316" s="39"/>
      <c r="AB316" s="39"/>
      <c r="AE316" s="39"/>
      <c r="AH316" s="39"/>
      <c r="AI316" s="39"/>
      <c r="AJ316" s="39"/>
      <c r="AK316" s="39"/>
      <c r="AL316" s="39"/>
      <c r="AM316" s="39"/>
      <c r="AN316" s="39"/>
      <c r="AO316" s="39"/>
      <c r="AP316" s="39"/>
      <c r="AQ316" s="39"/>
      <c r="AR316" s="39"/>
      <c r="AS316" s="39"/>
      <c r="AT316" s="39"/>
      <c r="AU316" s="39"/>
      <c r="AV316" s="39"/>
      <c r="AW316" s="39"/>
      <c r="AX316" s="39"/>
      <c r="AY316" s="39"/>
      <c r="AZ316" s="39"/>
      <c r="BA316" s="39"/>
      <c r="BB316" s="39"/>
      <c r="BC316" s="39"/>
      <c r="BD316" s="39"/>
      <c r="BE316" s="39"/>
      <c r="BF316" s="39"/>
      <c r="BG316" s="39"/>
      <c r="BH316" s="39"/>
      <c r="BI316" s="39"/>
      <c r="BJ316" s="39"/>
      <c r="BK316" s="39"/>
      <c r="BL316" s="39"/>
      <c r="BM316" s="39"/>
      <c r="BN316" s="39"/>
      <c r="BO316" s="39"/>
      <c r="BR316" s="39"/>
      <c r="BU316" s="39"/>
      <c r="BX316" s="67"/>
      <c r="BY316" s="67"/>
      <c r="BZ316" s="67"/>
      <c r="CA316" s="67"/>
    </row>
    <row r="317" spans="4:79" s="2" customFormat="1" x14ac:dyDescent="0.25">
      <c r="D317" s="40"/>
      <c r="E317" s="52"/>
      <c r="F317" s="52"/>
      <c r="G317" s="40"/>
      <c r="J317" s="39"/>
      <c r="K317" s="39"/>
      <c r="L317" s="39"/>
      <c r="M317" s="39"/>
      <c r="N317" s="39"/>
      <c r="O317" s="39"/>
      <c r="P317" s="39"/>
      <c r="S317" s="39"/>
      <c r="V317" s="39"/>
      <c r="Y317" s="39"/>
      <c r="AB317" s="39"/>
      <c r="AE317" s="39"/>
      <c r="AH317" s="39"/>
      <c r="AI317" s="39"/>
      <c r="AJ317" s="39"/>
      <c r="AK317" s="39"/>
      <c r="AL317" s="39"/>
      <c r="AM317" s="39"/>
      <c r="AN317" s="39"/>
      <c r="AO317" s="39"/>
      <c r="AP317" s="39"/>
      <c r="AQ317" s="39"/>
      <c r="AR317" s="39"/>
      <c r="AS317" s="39"/>
      <c r="AT317" s="39"/>
      <c r="AU317" s="39"/>
      <c r="AV317" s="39"/>
      <c r="AW317" s="39"/>
      <c r="AX317" s="39"/>
      <c r="AY317" s="39"/>
      <c r="AZ317" s="39"/>
      <c r="BA317" s="39"/>
      <c r="BB317" s="39"/>
      <c r="BC317" s="39"/>
      <c r="BD317" s="39"/>
      <c r="BE317" s="39"/>
      <c r="BF317" s="39"/>
      <c r="BG317" s="39"/>
      <c r="BH317" s="39"/>
      <c r="BI317" s="39"/>
      <c r="BJ317" s="39"/>
      <c r="BK317" s="39"/>
      <c r="BL317" s="39"/>
      <c r="BM317" s="39"/>
      <c r="BN317" s="39"/>
      <c r="BO317" s="39"/>
      <c r="BR317" s="39"/>
      <c r="BU317" s="39"/>
      <c r="BX317" s="67"/>
      <c r="BY317" s="67"/>
      <c r="BZ317" s="67"/>
      <c r="CA317" s="67"/>
    </row>
    <row r="318" spans="4:79" s="2" customFormat="1" x14ac:dyDescent="0.25">
      <c r="D318" s="40"/>
      <c r="E318" s="52"/>
      <c r="F318" s="52"/>
      <c r="G318" s="40"/>
      <c r="J318" s="39"/>
      <c r="K318" s="39"/>
      <c r="L318" s="39"/>
      <c r="M318" s="39"/>
      <c r="N318" s="39"/>
      <c r="O318" s="39"/>
      <c r="P318" s="39"/>
      <c r="S318" s="39"/>
      <c r="V318" s="39"/>
      <c r="Y318" s="39"/>
      <c r="AB318" s="39"/>
      <c r="AE318" s="39"/>
      <c r="AH318" s="39"/>
      <c r="AI318" s="39"/>
      <c r="AJ318" s="39"/>
      <c r="AK318" s="39"/>
      <c r="AL318" s="39"/>
      <c r="AM318" s="39"/>
      <c r="AN318" s="39"/>
      <c r="AO318" s="39"/>
      <c r="AP318" s="39"/>
      <c r="AQ318" s="39"/>
      <c r="AR318" s="39"/>
      <c r="AS318" s="39"/>
      <c r="AT318" s="39"/>
      <c r="AU318" s="39"/>
      <c r="AV318" s="39"/>
      <c r="AW318" s="39"/>
      <c r="AX318" s="39"/>
      <c r="AY318" s="39"/>
      <c r="AZ318" s="39"/>
      <c r="BA318" s="39"/>
      <c r="BB318" s="39"/>
      <c r="BC318" s="39"/>
      <c r="BD318" s="39"/>
      <c r="BE318" s="39"/>
      <c r="BF318" s="39"/>
      <c r="BG318" s="39"/>
      <c r="BH318" s="39"/>
      <c r="BI318" s="39"/>
      <c r="BJ318" s="39"/>
      <c r="BK318" s="39"/>
      <c r="BL318" s="39"/>
      <c r="BM318" s="39"/>
      <c r="BN318" s="39"/>
      <c r="BO318" s="39"/>
      <c r="BR318" s="39"/>
      <c r="BU318" s="39"/>
      <c r="BX318" s="67"/>
      <c r="BY318" s="67"/>
      <c r="BZ318" s="67"/>
      <c r="CA318" s="67"/>
    </row>
    <row r="319" spans="4:79" s="2" customFormat="1" x14ac:dyDescent="0.25">
      <c r="D319" s="40"/>
      <c r="E319" s="52"/>
      <c r="F319" s="52"/>
      <c r="G319" s="40"/>
      <c r="J319" s="39"/>
      <c r="K319" s="39"/>
      <c r="L319" s="39"/>
      <c r="M319" s="39"/>
      <c r="N319" s="39"/>
      <c r="O319" s="39"/>
      <c r="P319" s="39"/>
      <c r="S319" s="39"/>
      <c r="V319" s="39"/>
      <c r="Y319" s="39"/>
      <c r="AB319" s="39"/>
      <c r="AE319" s="39"/>
      <c r="AH319" s="39"/>
      <c r="AI319" s="39"/>
      <c r="AJ319" s="39"/>
      <c r="AK319" s="39"/>
      <c r="AL319" s="39"/>
      <c r="AM319" s="39"/>
      <c r="AN319" s="39"/>
      <c r="AO319" s="39"/>
      <c r="AP319" s="39"/>
      <c r="AQ319" s="39"/>
      <c r="AR319" s="39"/>
      <c r="AS319" s="39"/>
      <c r="AT319" s="39"/>
      <c r="AU319" s="39"/>
      <c r="AV319" s="39"/>
      <c r="AW319" s="39"/>
      <c r="AX319" s="39"/>
      <c r="AY319" s="39"/>
      <c r="AZ319" s="39"/>
      <c r="BA319" s="39"/>
      <c r="BB319" s="39"/>
      <c r="BC319" s="39"/>
      <c r="BD319" s="39"/>
      <c r="BE319" s="39"/>
      <c r="BF319" s="39"/>
      <c r="BG319" s="39"/>
      <c r="BH319" s="39"/>
      <c r="BI319" s="39"/>
      <c r="BJ319" s="39"/>
      <c r="BK319" s="39"/>
      <c r="BL319" s="39"/>
      <c r="BM319" s="39"/>
      <c r="BN319" s="39"/>
      <c r="BO319" s="39"/>
      <c r="BR319" s="39"/>
      <c r="BU319" s="39"/>
      <c r="BX319" s="67"/>
      <c r="BY319" s="67"/>
      <c r="BZ319" s="67"/>
      <c r="CA319" s="67"/>
    </row>
    <row r="320" spans="4:79" s="2" customFormat="1" x14ac:dyDescent="0.25">
      <c r="D320" s="40"/>
      <c r="E320" s="52"/>
      <c r="F320" s="52"/>
      <c r="G320" s="40"/>
      <c r="J320" s="39"/>
      <c r="K320" s="39"/>
      <c r="L320" s="39"/>
      <c r="M320" s="39"/>
      <c r="N320" s="39"/>
      <c r="O320" s="39"/>
      <c r="P320" s="39"/>
      <c r="S320" s="39"/>
      <c r="V320" s="39"/>
      <c r="Y320" s="39"/>
      <c r="AB320" s="39"/>
      <c r="AE320" s="39"/>
      <c r="AH320" s="39"/>
      <c r="AI320" s="39"/>
      <c r="AJ320" s="39"/>
      <c r="AK320" s="39"/>
      <c r="AL320" s="39"/>
      <c r="AM320" s="39"/>
      <c r="AN320" s="39"/>
      <c r="AO320" s="39"/>
      <c r="AP320" s="39"/>
      <c r="AQ320" s="39"/>
      <c r="AR320" s="39"/>
      <c r="AS320" s="39"/>
      <c r="AT320" s="39"/>
      <c r="AU320" s="39"/>
      <c r="AV320" s="39"/>
      <c r="AW320" s="39"/>
      <c r="AX320" s="39"/>
      <c r="AY320" s="39"/>
      <c r="AZ320" s="39"/>
      <c r="BA320" s="39"/>
      <c r="BB320" s="39"/>
      <c r="BC320" s="39"/>
      <c r="BD320" s="39"/>
      <c r="BE320" s="39"/>
      <c r="BF320" s="39"/>
      <c r="BG320" s="39"/>
      <c r="BH320" s="39"/>
      <c r="BI320" s="39"/>
      <c r="BJ320" s="39"/>
      <c r="BK320" s="39"/>
      <c r="BL320" s="39"/>
      <c r="BM320" s="39"/>
      <c r="BN320" s="39"/>
      <c r="BO320" s="39"/>
      <c r="BR320" s="39"/>
      <c r="BU320" s="39"/>
      <c r="BX320" s="67"/>
      <c r="BY320" s="67"/>
      <c r="BZ320" s="67"/>
      <c r="CA320" s="67"/>
    </row>
    <row r="321" spans="4:79" s="2" customFormat="1" x14ac:dyDescent="0.25">
      <c r="D321" s="40"/>
      <c r="E321" s="52"/>
      <c r="F321" s="52"/>
      <c r="G321" s="40"/>
      <c r="J321" s="39"/>
      <c r="K321" s="39"/>
      <c r="L321" s="39"/>
      <c r="M321" s="39"/>
      <c r="N321" s="39"/>
      <c r="O321" s="39"/>
      <c r="P321" s="39"/>
      <c r="S321" s="39"/>
      <c r="V321" s="39"/>
      <c r="Y321" s="39"/>
      <c r="AB321" s="39"/>
      <c r="AE321" s="39"/>
      <c r="AH321" s="39"/>
      <c r="AI321" s="39"/>
      <c r="AJ321" s="39"/>
      <c r="AK321" s="39"/>
      <c r="AL321" s="39"/>
      <c r="AM321" s="39"/>
      <c r="AN321" s="39"/>
      <c r="AO321" s="39"/>
      <c r="AP321" s="39"/>
      <c r="AQ321" s="39"/>
      <c r="AR321" s="39"/>
      <c r="AS321" s="39"/>
      <c r="AT321" s="39"/>
      <c r="AU321" s="39"/>
      <c r="AV321" s="39"/>
      <c r="AW321" s="39"/>
      <c r="AX321" s="39"/>
      <c r="AY321" s="39"/>
      <c r="AZ321" s="39"/>
      <c r="BA321" s="39"/>
      <c r="BB321" s="39"/>
      <c r="BC321" s="39"/>
      <c r="BD321" s="39"/>
      <c r="BE321" s="39"/>
      <c r="BF321" s="39"/>
      <c r="BG321" s="39"/>
      <c r="BH321" s="39"/>
      <c r="BI321" s="39"/>
      <c r="BJ321" s="39"/>
      <c r="BK321" s="39"/>
      <c r="BL321" s="39"/>
      <c r="BM321" s="39"/>
      <c r="BN321" s="39"/>
      <c r="BO321" s="39"/>
      <c r="BR321" s="39"/>
      <c r="BU321" s="39"/>
      <c r="BX321" s="67"/>
      <c r="BY321" s="67"/>
      <c r="BZ321" s="67"/>
      <c r="CA321" s="67"/>
    </row>
    <row r="322" spans="4:79" s="2" customFormat="1" x14ac:dyDescent="0.25">
      <c r="D322" s="40"/>
      <c r="E322" s="52"/>
      <c r="F322" s="52"/>
      <c r="G322" s="40"/>
      <c r="J322" s="39"/>
      <c r="K322" s="39"/>
      <c r="L322" s="39"/>
      <c r="M322" s="39"/>
      <c r="N322" s="39"/>
      <c r="O322" s="39"/>
      <c r="P322" s="39"/>
      <c r="S322" s="39"/>
      <c r="V322" s="39"/>
      <c r="Y322" s="39"/>
      <c r="AB322" s="39"/>
      <c r="AE322" s="39"/>
      <c r="AH322" s="39"/>
      <c r="AI322" s="39"/>
      <c r="AJ322" s="39"/>
      <c r="AK322" s="39"/>
      <c r="AL322" s="39"/>
      <c r="AM322" s="39"/>
      <c r="AN322" s="39"/>
      <c r="AO322" s="39"/>
      <c r="AP322" s="39"/>
      <c r="AQ322" s="39"/>
      <c r="AR322" s="39"/>
      <c r="AS322" s="39"/>
      <c r="AT322" s="39"/>
      <c r="AU322" s="39"/>
      <c r="AV322" s="39"/>
      <c r="AW322" s="39"/>
      <c r="AX322" s="39"/>
      <c r="AY322" s="39"/>
      <c r="AZ322" s="39"/>
      <c r="BA322" s="39"/>
      <c r="BB322" s="39"/>
      <c r="BC322" s="39"/>
      <c r="BD322" s="39"/>
      <c r="BE322" s="39"/>
      <c r="BF322" s="39"/>
      <c r="BG322" s="39"/>
      <c r="BH322" s="39"/>
      <c r="BI322" s="39"/>
      <c r="BJ322" s="39"/>
      <c r="BK322" s="39"/>
      <c r="BL322" s="39"/>
      <c r="BM322" s="39"/>
      <c r="BN322" s="39"/>
      <c r="BO322" s="39"/>
      <c r="BR322" s="39"/>
      <c r="BU322" s="39"/>
      <c r="BX322" s="67"/>
      <c r="BY322" s="67"/>
      <c r="BZ322" s="67"/>
      <c r="CA322" s="67"/>
    </row>
    <row r="323" spans="4:79" s="2" customFormat="1" x14ac:dyDescent="0.25">
      <c r="D323" s="40"/>
      <c r="E323" s="52"/>
      <c r="F323" s="52"/>
      <c r="G323" s="40"/>
      <c r="J323" s="39"/>
      <c r="K323" s="39"/>
      <c r="L323" s="39"/>
      <c r="M323" s="39"/>
      <c r="N323" s="39"/>
      <c r="O323" s="39"/>
      <c r="P323" s="39"/>
      <c r="S323" s="39"/>
      <c r="V323" s="39"/>
      <c r="Y323" s="39"/>
      <c r="AB323" s="39"/>
      <c r="AE323" s="39"/>
      <c r="AH323" s="39"/>
      <c r="AI323" s="39"/>
      <c r="AJ323" s="39"/>
      <c r="AK323" s="39"/>
      <c r="AL323" s="39"/>
      <c r="AM323" s="39"/>
      <c r="AN323" s="39"/>
      <c r="AO323" s="39"/>
      <c r="AP323" s="39"/>
      <c r="AQ323" s="39"/>
      <c r="AR323" s="39"/>
      <c r="AS323" s="39"/>
      <c r="AT323" s="39"/>
      <c r="AU323" s="39"/>
      <c r="AV323" s="39"/>
      <c r="AW323" s="39"/>
      <c r="AX323" s="39"/>
      <c r="AY323" s="39"/>
      <c r="AZ323" s="39"/>
      <c r="BA323" s="39"/>
      <c r="BB323" s="39"/>
      <c r="BC323" s="39"/>
      <c r="BD323" s="39"/>
      <c r="BE323" s="39"/>
      <c r="BF323" s="39"/>
      <c r="BG323" s="39"/>
      <c r="BH323" s="39"/>
      <c r="BI323" s="39"/>
      <c r="BJ323" s="39"/>
      <c r="BK323" s="39"/>
      <c r="BL323" s="39"/>
      <c r="BM323" s="39"/>
      <c r="BN323" s="39"/>
      <c r="BO323" s="39"/>
      <c r="BR323" s="39"/>
      <c r="BU323" s="39"/>
      <c r="BX323" s="67"/>
      <c r="BY323" s="67"/>
      <c r="BZ323" s="67"/>
      <c r="CA323" s="67"/>
    </row>
    <row r="324" spans="4:79" s="2" customFormat="1" x14ac:dyDescent="0.25">
      <c r="D324" s="40"/>
      <c r="E324" s="52"/>
      <c r="F324" s="52"/>
      <c r="G324" s="40"/>
      <c r="J324" s="39"/>
      <c r="K324" s="39"/>
      <c r="L324" s="39"/>
      <c r="M324" s="39"/>
      <c r="N324" s="39"/>
      <c r="O324" s="39"/>
      <c r="P324" s="39"/>
      <c r="S324" s="39"/>
      <c r="V324" s="39"/>
      <c r="Y324" s="39"/>
      <c r="AB324" s="39"/>
      <c r="AE324" s="39"/>
      <c r="AH324" s="39"/>
      <c r="AI324" s="39"/>
      <c r="AJ324" s="39"/>
      <c r="AK324" s="39"/>
      <c r="AL324" s="39"/>
      <c r="AM324" s="39"/>
      <c r="AN324" s="39"/>
      <c r="AO324" s="39"/>
      <c r="AP324" s="39"/>
      <c r="AQ324" s="39"/>
      <c r="AR324" s="39"/>
      <c r="AS324" s="39"/>
      <c r="AT324" s="39"/>
      <c r="AU324" s="39"/>
      <c r="AV324" s="39"/>
      <c r="AW324" s="39"/>
      <c r="AX324" s="39"/>
      <c r="AY324" s="39"/>
      <c r="AZ324" s="39"/>
      <c r="BA324" s="39"/>
      <c r="BB324" s="39"/>
      <c r="BC324" s="39"/>
      <c r="BD324" s="39"/>
      <c r="BE324" s="39"/>
      <c r="BF324" s="39"/>
      <c r="BG324" s="39"/>
      <c r="BH324" s="39"/>
      <c r="BI324" s="39"/>
      <c r="BJ324" s="39"/>
      <c r="BK324" s="39"/>
      <c r="BL324" s="39"/>
      <c r="BM324" s="39"/>
      <c r="BN324" s="39"/>
      <c r="BO324" s="39"/>
      <c r="BR324" s="39"/>
      <c r="BU324" s="39"/>
      <c r="BX324" s="67"/>
      <c r="BY324" s="67"/>
      <c r="BZ324" s="67"/>
      <c r="CA324" s="67"/>
    </row>
    <row r="325" spans="4:79" s="2" customFormat="1" x14ac:dyDescent="0.25">
      <c r="D325" s="40"/>
      <c r="E325" s="52"/>
      <c r="F325" s="52"/>
      <c r="G325" s="40"/>
      <c r="J325" s="39"/>
      <c r="K325" s="39"/>
      <c r="L325" s="39"/>
      <c r="M325" s="39"/>
      <c r="N325" s="39"/>
      <c r="O325" s="39"/>
      <c r="P325" s="39"/>
      <c r="S325" s="39"/>
      <c r="V325" s="39"/>
      <c r="Y325" s="39"/>
      <c r="AB325" s="39"/>
      <c r="AE325" s="39"/>
      <c r="AH325" s="39"/>
      <c r="AI325" s="39"/>
      <c r="AJ325" s="39"/>
      <c r="AK325" s="39"/>
      <c r="AL325" s="39"/>
      <c r="AM325" s="39"/>
      <c r="AN325" s="39"/>
      <c r="AO325" s="39"/>
      <c r="AP325" s="39"/>
      <c r="AQ325" s="39"/>
      <c r="AR325" s="39"/>
      <c r="AS325" s="39"/>
      <c r="AT325" s="39"/>
      <c r="AU325" s="39"/>
      <c r="AV325" s="39"/>
      <c r="AW325" s="39"/>
      <c r="AX325" s="39"/>
      <c r="AY325" s="39"/>
      <c r="AZ325" s="39"/>
      <c r="BA325" s="39"/>
      <c r="BB325" s="39"/>
      <c r="BC325" s="39"/>
      <c r="BD325" s="39"/>
      <c r="BE325" s="39"/>
      <c r="BF325" s="39"/>
      <c r="BG325" s="39"/>
      <c r="BH325" s="39"/>
      <c r="BI325" s="39"/>
      <c r="BJ325" s="39"/>
      <c r="BK325" s="39"/>
      <c r="BL325" s="39"/>
      <c r="BM325" s="39"/>
      <c r="BN325" s="39"/>
      <c r="BO325" s="39"/>
      <c r="BR325" s="39"/>
      <c r="BU325" s="39"/>
      <c r="BX325" s="67"/>
      <c r="BY325" s="67"/>
      <c r="BZ325" s="67"/>
      <c r="CA325" s="67"/>
    </row>
    <row r="326" spans="4:79" s="2" customFormat="1" x14ac:dyDescent="0.25">
      <c r="D326" s="40"/>
      <c r="E326" s="52"/>
      <c r="F326" s="52"/>
      <c r="G326" s="40"/>
      <c r="J326" s="39"/>
      <c r="K326" s="39"/>
      <c r="L326" s="39"/>
      <c r="M326" s="39"/>
      <c r="N326" s="39"/>
      <c r="O326" s="39"/>
      <c r="P326" s="39"/>
      <c r="S326" s="39"/>
      <c r="V326" s="39"/>
      <c r="Y326" s="39"/>
      <c r="AB326" s="39"/>
      <c r="AE326" s="39"/>
      <c r="AH326" s="39"/>
      <c r="AI326" s="39"/>
      <c r="AJ326" s="39"/>
      <c r="AK326" s="39"/>
      <c r="AL326" s="39"/>
      <c r="AM326" s="39"/>
      <c r="AN326" s="39"/>
      <c r="AO326" s="39"/>
      <c r="AP326" s="39"/>
      <c r="AQ326" s="39"/>
      <c r="AR326" s="39"/>
      <c r="AS326" s="39"/>
      <c r="AT326" s="39"/>
      <c r="AU326" s="39"/>
      <c r="AV326" s="39"/>
      <c r="AW326" s="39"/>
      <c r="AX326" s="39"/>
      <c r="AY326" s="39"/>
      <c r="AZ326" s="39"/>
      <c r="BA326" s="39"/>
      <c r="BB326" s="39"/>
      <c r="BC326" s="39"/>
      <c r="BD326" s="39"/>
      <c r="BE326" s="39"/>
      <c r="BF326" s="39"/>
      <c r="BG326" s="39"/>
      <c r="BH326" s="39"/>
      <c r="BI326" s="39"/>
      <c r="BJ326" s="39"/>
      <c r="BK326" s="39"/>
      <c r="BL326" s="39"/>
      <c r="BM326" s="39"/>
      <c r="BN326" s="39"/>
      <c r="BO326" s="39"/>
      <c r="BR326" s="39"/>
      <c r="BU326" s="39"/>
      <c r="BX326" s="67"/>
      <c r="BY326" s="67"/>
      <c r="BZ326" s="67"/>
      <c r="CA326" s="67"/>
    </row>
    <row r="327" spans="4:79" s="2" customFormat="1" x14ac:dyDescent="0.25">
      <c r="D327" s="40"/>
      <c r="E327" s="52"/>
      <c r="F327" s="52"/>
      <c r="G327" s="40"/>
      <c r="J327" s="39"/>
      <c r="K327" s="39"/>
      <c r="L327" s="39"/>
      <c r="M327" s="39"/>
      <c r="N327" s="39"/>
      <c r="O327" s="39"/>
      <c r="P327" s="39"/>
      <c r="S327" s="39"/>
      <c r="V327" s="39"/>
      <c r="Y327" s="39"/>
      <c r="AB327" s="39"/>
      <c r="AE327" s="39"/>
      <c r="AH327" s="39"/>
      <c r="AI327" s="39"/>
      <c r="AJ327" s="39"/>
      <c r="AK327" s="39"/>
      <c r="AL327" s="39"/>
      <c r="AM327" s="39"/>
      <c r="AN327" s="39"/>
      <c r="AO327" s="39"/>
      <c r="AP327" s="39"/>
      <c r="AQ327" s="39"/>
      <c r="AR327" s="39"/>
      <c r="AS327" s="39"/>
      <c r="AT327" s="39"/>
      <c r="AU327" s="39"/>
      <c r="AV327" s="39"/>
      <c r="AW327" s="39"/>
      <c r="AX327" s="39"/>
      <c r="AY327" s="39"/>
      <c r="AZ327" s="39"/>
      <c r="BA327" s="39"/>
      <c r="BB327" s="39"/>
      <c r="BC327" s="39"/>
      <c r="BD327" s="39"/>
      <c r="BE327" s="39"/>
      <c r="BF327" s="39"/>
      <c r="BG327" s="39"/>
      <c r="BH327" s="39"/>
      <c r="BI327" s="39"/>
      <c r="BJ327" s="39"/>
      <c r="BK327" s="39"/>
      <c r="BL327" s="39"/>
      <c r="BM327" s="39"/>
      <c r="BN327" s="39"/>
      <c r="BO327" s="39"/>
      <c r="BR327" s="39"/>
      <c r="BU327" s="39"/>
      <c r="BX327" s="67"/>
      <c r="BY327" s="67"/>
      <c r="BZ327" s="67"/>
      <c r="CA327" s="67"/>
    </row>
    <row r="328" spans="4:79" s="2" customFormat="1" x14ac:dyDescent="0.25">
      <c r="D328" s="40"/>
      <c r="E328" s="52"/>
      <c r="F328" s="52"/>
      <c r="G328" s="40"/>
      <c r="J328" s="39"/>
      <c r="K328" s="39"/>
      <c r="L328" s="39"/>
      <c r="M328" s="39"/>
      <c r="N328" s="39"/>
      <c r="O328" s="39"/>
      <c r="P328" s="39"/>
      <c r="S328" s="39"/>
      <c r="V328" s="39"/>
      <c r="Y328" s="39"/>
      <c r="AB328" s="39"/>
      <c r="AE328" s="39"/>
      <c r="AH328" s="39"/>
      <c r="AI328" s="39"/>
      <c r="AJ328" s="39"/>
      <c r="AK328" s="39"/>
      <c r="AL328" s="39"/>
      <c r="AM328" s="39"/>
      <c r="AN328" s="39"/>
      <c r="AO328" s="39"/>
      <c r="AP328" s="39"/>
      <c r="AQ328" s="39"/>
      <c r="AR328" s="39"/>
      <c r="AS328" s="39"/>
      <c r="AT328" s="39"/>
      <c r="AU328" s="39"/>
      <c r="AV328" s="39"/>
      <c r="AW328" s="39"/>
      <c r="AX328" s="39"/>
      <c r="AY328" s="39"/>
      <c r="AZ328" s="39"/>
      <c r="BA328" s="39"/>
      <c r="BB328" s="39"/>
      <c r="BC328" s="39"/>
      <c r="BD328" s="39"/>
      <c r="BE328" s="39"/>
      <c r="BF328" s="39"/>
      <c r="BG328" s="39"/>
      <c r="BH328" s="39"/>
      <c r="BI328" s="39"/>
      <c r="BJ328" s="39"/>
      <c r="BK328" s="39"/>
      <c r="BL328" s="39"/>
      <c r="BM328" s="39"/>
      <c r="BN328" s="39"/>
      <c r="BO328" s="39"/>
      <c r="BR328" s="39"/>
      <c r="BU328" s="39"/>
      <c r="BX328" s="67"/>
      <c r="BY328" s="67"/>
      <c r="BZ328" s="67"/>
      <c r="CA328" s="67"/>
    </row>
    <row r="329" spans="4:79" s="2" customFormat="1" x14ac:dyDescent="0.25">
      <c r="D329" s="40"/>
      <c r="E329" s="52"/>
      <c r="F329" s="52"/>
      <c r="G329" s="40"/>
      <c r="J329" s="39"/>
      <c r="K329" s="39"/>
      <c r="L329" s="39"/>
      <c r="M329" s="39"/>
      <c r="N329" s="39"/>
      <c r="O329" s="39"/>
      <c r="P329" s="39"/>
      <c r="S329" s="39"/>
      <c r="V329" s="39"/>
      <c r="Y329" s="39"/>
      <c r="AB329" s="39"/>
      <c r="AE329" s="39"/>
      <c r="AH329" s="39"/>
      <c r="AI329" s="39"/>
      <c r="AJ329" s="39"/>
      <c r="AK329" s="39"/>
      <c r="AL329" s="39"/>
      <c r="AM329" s="39"/>
      <c r="AN329" s="39"/>
      <c r="AO329" s="39"/>
      <c r="AP329" s="39"/>
      <c r="AQ329" s="39"/>
      <c r="AR329" s="39"/>
      <c r="AS329" s="39"/>
      <c r="AT329" s="39"/>
      <c r="AU329" s="39"/>
      <c r="AV329" s="39"/>
      <c r="AW329" s="39"/>
      <c r="AX329" s="39"/>
      <c r="AY329" s="39"/>
      <c r="AZ329" s="39"/>
      <c r="BA329" s="39"/>
      <c r="BB329" s="39"/>
      <c r="BC329" s="39"/>
      <c r="BD329" s="39"/>
      <c r="BE329" s="39"/>
      <c r="BF329" s="39"/>
      <c r="BG329" s="39"/>
      <c r="BH329" s="39"/>
      <c r="BI329" s="39"/>
      <c r="BJ329" s="39"/>
      <c r="BK329" s="39"/>
      <c r="BL329" s="39"/>
      <c r="BM329" s="39"/>
      <c r="BN329" s="39"/>
      <c r="BO329" s="39"/>
      <c r="BR329" s="39"/>
      <c r="BU329" s="39"/>
      <c r="BX329" s="67"/>
      <c r="BY329" s="67"/>
      <c r="BZ329" s="67"/>
      <c r="CA329" s="67"/>
    </row>
    <row r="330" spans="4:79" s="2" customFormat="1" x14ac:dyDescent="0.25">
      <c r="D330" s="40"/>
      <c r="E330" s="52"/>
      <c r="F330" s="52"/>
      <c r="G330" s="40"/>
      <c r="J330" s="39"/>
      <c r="K330" s="39"/>
      <c r="L330" s="39"/>
      <c r="M330" s="39"/>
      <c r="N330" s="39"/>
      <c r="O330" s="39"/>
      <c r="P330" s="39"/>
      <c r="S330" s="39"/>
      <c r="V330" s="39"/>
      <c r="Y330" s="39"/>
      <c r="AB330" s="39"/>
      <c r="AE330" s="39"/>
      <c r="AH330" s="39"/>
      <c r="AI330" s="39"/>
      <c r="AJ330" s="39"/>
      <c r="AK330" s="39"/>
      <c r="AL330" s="39"/>
      <c r="AM330" s="39"/>
      <c r="AN330" s="39"/>
      <c r="AO330" s="39"/>
      <c r="AP330" s="39"/>
      <c r="AQ330" s="39"/>
      <c r="AR330" s="39"/>
      <c r="AS330" s="39"/>
      <c r="AT330" s="39"/>
      <c r="AU330" s="39"/>
      <c r="AV330" s="39"/>
      <c r="AW330" s="39"/>
      <c r="AX330" s="39"/>
      <c r="AY330" s="39"/>
      <c r="AZ330" s="39"/>
      <c r="BA330" s="39"/>
      <c r="BB330" s="39"/>
      <c r="BC330" s="39"/>
      <c r="BD330" s="39"/>
      <c r="BE330" s="39"/>
      <c r="BF330" s="39"/>
      <c r="BG330" s="39"/>
      <c r="BH330" s="39"/>
      <c r="BI330" s="39"/>
      <c r="BJ330" s="39"/>
      <c r="BK330" s="39"/>
      <c r="BL330" s="39"/>
      <c r="BM330" s="39"/>
      <c r="BN330" s="39"/>
      <c r="BO330" s="39"/>
      <c r="BR330" s="39"/>
      <c r="BU330" s="39"/>
      <c r="BX330" s="67"/>
      <c r="BY330" s="67"/>
      <c r="BZ330" s="67"/>
      <c r="CA330" s="67"/>
    </row>
    <row r="331" spans="4:79" s="2" customFormat="1" x14ac:dyDescent="0.25">
      <c r="D331" s="40"/>
      <c r="E331" s="52"/>
      <c r="F331" s="52"/>
      <c r="G331" s="40"/>
      <c r="J331" s="39"/>
      <c r="K331" s="39"/>
      <c r="L331" s="39"/>
      <c r="M331" s="39"/>
      <c r="N331" s="39"/>
      <c r="O331" s="39"/>
      <c r="P331" s="39"/>
      <c r="S331" s="39"/>
      <c r="V331" s="39"/>
      <c r="Y331" s="39"/>
      <c r="AB331" s="39"/>
      <c r="AE331" s="39"/>
      <c r="AH331" s="39"/>
      <c r="AI331" s="39"/>
      <c r="AJ331" s="39"/>
      <c r="AK331" s="39"/>
      <c r="AL331" s="39"/>
      <c r="AM331" s="39"/>
      <c r="AN331" s="39"/>
      <c r="AO331" s="39"/>
      <c r="AP331" s="39"/>
      <c r="AQ331" s="39"/>
      <c r="AR331" s="39"/>
      <c r="AS331" s="39"/>
      <c r="AT331" s="39"/>
      <c r="AU331" s="39"/>
      <c r="AV331" s="39"/>
      <c r="AW331" s="39"/>
      <c r="AX331" s="39"/>
      <c r="AY331" s="39"/>
      <c r="AZ331" s="39"/>
      <c r="BA331" s="39"/>
      <c r="BB331" s="39"/>
      <c r="BC331" s="39"/>
      <c r="BD331" s="39"/>
      <c r="BE331" s="39"/>
      <c r="BF331" s="39"/>
      <c r="BG331" s="39"/>
      <c r="BH331" s="39"/>
      <c r="BI331" s="39"/>
      <c r="BJ331" s="39"/>
      <c r="BK331" s="39"/>
      <c r="BL331" s="39"/>
      <c r="BM331" s="39"/>
      <c r="BN331" s="39"/>
      <c r="BO331" s="39"/>
      <c r="BR331" s="39"/>
      <c r="BU331" s="39"/>
      <c r="BX331" s="67"/>
      <c r="BY331" s="67"/>
      <c r="BZ331" s="67"/>
      <c r="CA331" s="67"/>
    </row>
    <row r="332" spans="4:79" s="2" customFormat="1" x14ac:dyDescent="0.25">
      <c r="D332" s="40"/>
      <c r="E332" s="52"/>
      <c r="F332" s="52"/>
      <c r="G332" s="40"/>
      <c r="J332" s="39"/>
      <c r="K332" s="39"/>
      <c r="L332" s="39"/>
      <c r="M332" s="39"/>
      <c r="N332" s="39"/>
      <c r="O332" s="39"/>
      <c r="P332" s="39"/>
      <c r="S332" s="39"/>
      <c r="V332" s="39"/>
      <c r="Y332" s="39"/>
      <c r="AB332" s="39"/>
      <c r="AE332" s="39"/>
      <c r="AH332" s="39"/>
      <c r="AI332" s="39"/>
      <c r="AJ332" s="39"/>
      <c r="AK332" s="39"/>
      <c r="AL332" s="39"/>
      <c r="AM332" s="39"/>
      <c r="AN332" s="39"/>
      <c r="AO332" s="39"/>
      <c r="AP332" s="39"/>
      <c r="AQ332" s="39"/>
      <c r="AR332" s="39"/>
      <c r="AS332" s="39"/>
      <c r="AT332" s="39"/>
      <c r="AU332" s="39"/>
      <c r="AV332" s="39"/>
      <c r="AW332" s="39"/>
      <c r="AX332" s="39"/>
      <c r="AY332" s="39"/>
      <c r="AZ332" s="39"/>
      <c r="BA332" s="39"/>
      <c r="BB332" s="39"/>
      <c r="BC332" s="39"/>
      <c r="BD332" s="39"/>
      <c r="BE332" s="39"/>
      <c r="BF332" s="39"/>
      <c r="BG332" s="39"/>
      <c r="BH332" s="39"/>
      <c r="BI332" s="39"/>
      <c r="BJ332" s="39"/>
      <c r="BK332" s="39"/>
      <c r="BL332" s="39"/>
      <c r="BM332" s="39"/>
      <c r="BN332" s="39"/>
      <c r="BO332" s="39"/>
      <c r="BR332" s="39"/>
      <c r="BU332" s="39"/>
      <c r="BX332" s="67"/>
      <c r="BY332" s="67"/>
      <c r="BZ332" s="67"/>
      <c r="CA332" s="67"/>
    </row>
    <row r="333" spans="4:79" s="2" customFormat="1" x14ac:dyDescent="0.25">
      <c r="D333" s="40"/>
      <c r="E333" s="52"/>
      <c r="F333" s="52"/>
      <c r="G333" s="40"/>
      <c r="J333" s="39"/>
      <c r="K333" s="39"/>
      <c r="L333" s="39"/>
      <c r="M333" s="39"/>
      <c r="N333" s="39"/>
      <c r="O333" s="39"/>
      <c r="P333" s="39"/>
      <c r="S333" s="39"/>
      <c r="V333" s="39"/>
      <c r="Y333" s="39"/>
      <c r="AB333" s="39"/>
      <c r="AE333" s="39"/>
      <c r="AH333" s="39"/>
      <c r="AI333" s="39"/>
      <c r="AJ333" s="39"/>
      <c r="AK333" s="39"/>
      <c r="AL333" s="39"/>
      <c r="AM333" s="39"/>
      <c r="AN333" s="39"/>
      <c r="AO333" s="39"/>
      <c r="AP333" s="39"/>
      <c r="AQ333" s="39"/>
      <c r="AR333" s="39"/>
      <c r="AS333" s="39"/>
      <c r="AT333" s="39"/>
      <c r="AU333" s="39"/>
      <c r="AV333" s="39"/>
      <c r="AW333" s="39"/>
      <c r="AX333" s="39"/>
      <c r="AY333" s="39"/>
      <c r="AZ333" s="39"/>
      <c r="BA333" s="39"/>
      <c r="BB333" s="39"/>
      <c r="BC333" s="39"/>
      <c r="BD333" s="39"/>
      <c r="BE333" s="39"/>
      <c r="BF333" s="39"/>
      <c r="BG333" s="39"/>
      <c r="BH333" s="39"/>
      <c r="BI333" s="39"/>
      <c r="BJ333" s="39"/>
      <c r="BK333" s="39"/>
      <c r="BL333" s="39"/>
      <c r="BM333" s="39"/>
      <c r="BN333" s="39"/>
      <c r="BO333" s="39"/>
      <c r="BR333" s="39"/>
      <c r="BU333" s="39"/>
      <c r="BX333" s="67"/>
      <c r="BY333" s="67"/>
      <c r="BZ333" s="67"/>
      <c r="CA333" s="67"/>
    </row>
    <row r="334" spans="4:79" s="2" customFormat="1" x14ac:dyDescent="0.25">
      <c r="D334" s="40"/>
      <c r="E334" s="52"/>
      <c r="F334" s="52"/>
      <c r="G334" s="40"/>
      <c r="J334" s="39"/>
      <c r="K334" s="39"/>
      <c r="L334" s="39"/>
      <c r="M334" s="39"/>
      <c r="N334" s="39"/>
      <c r="O334" s="39"/>
      <c r="P334" s="39"/>
      <c r="S334" s="39"/>
      <c r="V334" s="39"/>
      <c r="Y334" s="39"/>
      <c r="AB334" s="39"/>
      <c r="AE334" s="39"/>
      <c r="AH334" s="39"/>
      <c r="AI334" s="39"/>
      <c r="AJ334" s="39"/>
      <c r="AK334" s="39"/>
      <c r="AL334" s="39"/>
      <c r="AM334" s="39"/>
      <c r="AN334" s="39"/>
      <c r="AO334" s="39"/>
      <c r="AP334" s="39"/>
      <c r="AQ334" s="39"/>
      <c r="AR334" s="39"/>
      <c r="AS334" s="39"/>
      <c r="AT334" s="39"/>
      <c r="AU334" s="39"/>
      <c r="AV334" s="39"/>
      <c r="AW334" s="39"/>
      <c r="AX334" s="39"/>
      <c r="AY334" s="39"/>
      <c r="AZ334" s="39"/>
      <c r="BA334" s="39"/>
      <c r="BB334" s="39"/>
      <c r="BC334" s="39"/>
      <c r="BD334" s="39"/>
      <c r="BE334" s="39"/>
      <c r="BF334" s="39"/>
      <c r="BG334" s="39"/>
      <c r="BH334" s="39"/>
      <c r="BI334" s="39"/>
      <c r="BJ334" s="39"/>
      <c r="BK334" s="39"/>
      <c r="BL334" s="39"/>
      <c r="BM334" s="39"/>
      <c r="BN334" s="39"/>
      <c r="BO334" s="39"/>
      <c r="BR334" s="39"/>
      <c r="BU334" s="39"/>
      <c r="BX334" s="67"/>
      <c r="BY334" s="67"/>
      <c r="BZ334" s="67"/>
      <c r="CA334" s="67"/>
    </row>
    <row r="335" spans="4:79" s="2" customFormat="1" x14ac:dyDescent="0.25">
      <c r="D335" s="40"/>
      <c r="E335" s="52"/>
      <c r="F335" s="52"/>
      <c r="G335" s="40"/>
      <c r="J335" s="39"/>
      <c r="K335" s="39"/>
      <c r="L335" s="39"/>
      <c r="M335" s="39"/>
      <c r="N335" s="39"/>
      <c r="O335" s="39"/>
      <c r="P335" s="39"/>
      <c r="S335" s="39"/>
      <c r="V335" s="39"/>
      <c r="Y335" s="39"/>
      <c r="AB335" s="39"/>
      <c r="AE335" s="39"/>
      <c r="AH335" s="39"/>
      <c r="AI335" s="39"/>
      <c r="AJ335" s="39"/>
      <c r="AK335" s="39"/>
      <c r="AL335" s="39"/>
      <c r="AM335" s="39"/>
      <c r="AN335" s="39"/>
      <c r="AO335" s="39"/>
      <c r="AP335" s="39"/>
      <c r="AQ335" s="39"/>
      <c r="AR335" s="39"/>
      <c r="AS335" s="39"/>
      <c r="AT335" s="39"/>
      <c r="AU335" s="39"/>
      <c r="AV335" s="39"/>
      <c r="AW335" s="39"/>
      <c r="AX335" s="39"/>
      <c r="AY335" s="39"/>
      <c r="AZ335" s="39"/>
      <c r="BA335" s="39"/>
      <c r="BB335" s="39"/>
      <c r="BC335" s="39"/>
      <c r="BD335" s="39"/>
      <c r="BE335" s="39"/>
      <c r="BF335" s="39"/>
      <c r="BG335" s="39"/>
      <c r="BH335" s="39"/>
      <c r="BI335" s="39"/>
      <c r="BJ335" s="39"/>
      <c r="BK335" s="39"/>
      <c r="BL335" s="39"/>
      <c r="BM335" s="39"/>
      <c r="BN335" s="39"/>
      <c r="BO335" s="39"/>
      <c r="BR335" s="39"/>
      <c r="BU335" s="39"/>
      <c r="BX335" s="67"/>
      <c r="BY335" s="67"/>
      <c r="BZ335" s="67"/>
      <c r="CA335" s="67"/>
    </row>
    <row r="336" spans="4:79" s="2" customFormat="1" x14ac:dyDescent="0.25">
      <c r="D336" s="40"/>
      <c r="E336" s="52"/>
      <c r="F336" s="52"/>
      <c r="G336" s="40"/>
      <c r="J336" s="39"/>
      <c r="K336" s="39"/>
      <c r="L336" s="39"/>
      <c r="M336" s="39"/>
      <c r="N336" s="39"/>
      <c r="O336" s="39"/>
      <c r="P336" s="39"/>
      <c r="S336" s="39"/>
      <c r="V336" s="39"/>
      <c r="Y336" s="39"/>
      <c r="AB336" s="39"/>
      <c r="AE336" s="39"/>
      <c r="AH336" s="39"/>
      <c r="AI336" s="39"/>
      <c r="AJ336" s="39"/>
      <c r="AK336" s="39"/>
      <c r="AL336" s="39"/>
      <c r="AM336" s="39"/>
      <c r="AN336" s="39"/>
      <c r="AO336" s="39"/>
      <c r="AP336" s="39"/>
      <c r="AQ336" s="39"/>
      <c r="AR336" s="39"/>
      <c r="AS336" s="39"/>
      <c r="AT336" s="39"/>
      <c r="AU336" s="39"/>
      <c r="AV336" s="39"/>
      <c r="AW336" s="39"/>
      <c r="AX336" s="39"/>
      <c r="AY336" s="39"/>
      <c r="AZ336" s="39"/>
      <c r="BA336" s="39"/>
      <c r="BB336" s="39"/>
      <c r="BC336" s="39"/>
      <c r="BD336" s="39"/>
      <c r="BE336" s="39"/>
      <c r="BF336" s="39"/>
      <c r="BG336" s="39"/>
      <c r="BH336" s="39"/>
      <c r="BI336" s="39"/>
      <c r="BJ336" s="39"/>
      <c r="BK336" s="39"/>
      <c r="BL336" s="39"/>
      <c r="BM336" s="39"/>
      <c r="BN336" s="39"/>
      <c r="BO336" s="39"/>
      <c r="BR336" s="39"/>
      <c r="BU336" s="39"/>
      <c r="BX336" s="67"/>
      <c r="BY336" s="67"/>
      <c r="BZ336" s="67"/>
      <c r="CA336" s="67"/>
    </row>
    <row r="337" spans="4:79" s="2" customFormat="1" x14ac:dyDescent="0.25">
      <c r="D337" s="40"/>
      <c r="E337" s="52"/>
      <c r="F337" s="52"/>
      <c r="G337" s="40"/>
      <c r="J337" s="39"/>
      <c r="K337" s="39"/>
      <c r="L337" s="39"/>
      <c r="M337" s="39"/>
      <c r="N337" s="39"/>
      <c r="O337" s="39"/>
      <c r="P337" s="39"/>
      <c r="S337" s="39"/>
      <c r="V337" s="39"/>
      <c r="Y337" s="39"/>
      <c r="AB337" s="39"/>
      <c r="AE337" s="39"/>
      <c r="AH337" s="39"/>
      <c r="AI337" s="39"/>
      <c r="AJ337" s="39"/>
      <c r="AK337" s="39"/>
      <c r="AL337" s="39"/>
      <c r="AM337" s="39"/>
      <c r="AN337" s="39"/>
      <c r="AO337" s="39"/>
      <c r="AP337" s="39"/>
      <c r="AQ337" s="39"/>
      <c r="AR337" s="39"/>
      <c r="AS337" s="39"/>
      <c r="AT337" s="39"/>
      <c r="AU337" s="39"/>
      <c r="AV337" s="39"/>
      <c r="AW337" s="39"/>
      <c r="AX337" s="39"/>
      <c r="AY337" s="39"/>
      <c r="AZ337" s="39"/>
      <c r="BA337" s="39"/>
      <c r="BB337" s="39"/>
      <c r="BC337" s="39"/>
      <c r="BD337" s="39"/>
      <c r="BE337" s="39"/>
      <c r="BF337" s="39"/>
      <c r="BG337" s="39"/>
      <c r="BH337" s="39"/>
      <c r="BI337" s="39"/>
      <c r="BJ337" s="39"/>
      <c r="BK337" s="39"/>
      <c r="BL337" s="39"/>
      <c r="BM337" s="39"/>
      <c r="BN337" s="39"/>
      <c r="BO337" s="39"/>
      <c r="BR337" s="39"/>
      <c r="BU337" s="39"/>
      <c r="BX337" s="67"/>
      <c r="BY337" s="67"/>
      <c r="BZ337" s="67"/>
      <c r="CA337" s="67"/>
    </row>
    <row r="338" spans="4:79" s="2" customFormat="1" x14ac:dyDescent="0.25">
      <c r="D338" s="40"/>
      <c r="E338" s="52"/>
      <c r="F338" s="52"/>
      <c r="G338" s="40"/>
      <c r="J338" s="39"/>
      <c r="K338" s="39"/>
      <c r="L338" s="39"/>
      <c r="M338" s="39"/>
      <c r="N338" s="39"/>
      <c r="O338" s="39"/>
      <c r="P338" s="39"/>
      <c r="S338" s="39"/>
      <c r="V338" s="39"/>
      <c r="Y338" s="39"/>
      <c r="AB338" s="39"/>
      <c r="AE338" s="39"/>
      <c r="AH338" s="39"/>
      <c r="AI338" s="39"/>
      <c r="AJ338" s="39"/>
      <c r="AK338" s="39"/>
      <c r="AL338" s="39"/>
      <c r="AM338" s="39"/>
      <c r="AN338" s="39"/>
      <c r="AO338" s="39"/>
      <c r="AP338" s="39"/>
      <c r="AQ338" s="39"/>
      <c r="AR338" s="39"/>
      <c r="AS338" s="39"/>
      <c r="AT338" s="39"/>
      <c r="AU338" s="39"/>
      <c r="AV338" s="39"/>
      <c r="AW338" s="39"/>
      <c r="AX338" s="39"/>
      <c r="AY338" s="39"/>
      <c r="AZ338" s="39"/>
      <c r="BA338" s="39"/>
      <c r="BB338" s="39"/>
      <c r="BC338" s="39"/>
      <c r="BD338" s="39"/>
      <c r="BE338" s="39"/>
      <c r="BF338" s="39"/>
      <c r="BG338" s="39"/>
      <c r="BH338" s="39"/>
      <c r="BI338" s="39"/>
      <c r="BJ338" s="39"/>
      <c r="BK338" s="39"/>
      <c r="BL338" s="39"/>
      <c r="BM338" s="39"/>
      <c r="BN338" s="39"/>
      <c r="BO338" s="39"/>
      <c r="BR338" s="39"/>
      <c r="BU338" s="39"/>
      <c r="BX338" s="67"/>
      <c r="BY338" s="67"/>
      <c r="BZ338" s="67"/>
      <c r="CA338" s="67"/>
    </row>
    <row r="339" spans="4:79" s="2" customFormat="1" x14ac:dyDescent="0.25">
      <c r="D339" s="40"/>
      <c r="E339" s="52"/>
      <c r="F339" s="52"/>
      <c r="G339" s="40"/>
      <c r="J339" s="39"/>
      <c r="K339" s="39"/>
      <c r="L339" s="39"/>
      <c r="M339" s="39"/>
      <c r="N339" s="39"/>
      <c r="O339" s="39"/>
      <c r="P339" s="39"/>
      <c r="S339" s="39"/>
      <c r="V339" s="39"/>
      <c r="Y339" s="39"/>
      <c r="AB339" s="39"/>
      <c r="AE339" s="39"/>
      <c r="AH339" s="39"/>
      <c r="AI339" s="39"/>
      <c r="AJ339" s="39"/>
      <c r="AK339" s="39"/>
      <c r="AL339" s="39"/>
      <c r="AM339" s="39"/>
      <c r="AN339" s="39"/>
      <c r="AO339" s="39"/>
      <c r="AP339" s="39"/>
      <c r="AQ339" s="39"/>
      <c r="AR339" s="39"/>
      <c r="AS339" s="39"/>
      <c r="AT339" s="39"/>
      <c r="AU339" s="39"/>
      <c r="AV339" s="39"/>
      <c r="AW339" s="39"/>
      <c r="AX339" s="39"/>
      <c r="AY339" s="39"/>
      <c r="AZ339" s="39"/>
      <c r="BA339" s="39"/>
      <c r="BB339" s="39"/>
      <c r="BC339" s="39"/>
      <c r="BD339" s="39"/>
      <c r="BE339" s="39"/>
      <c r="BF339" s="39"/>
      <c r="BG339" s="39"/>
      <c r="BH339" s="39"/>
      <c r="BI339" s="39"/>
      <c r="BJ339" s="39"/>
      <c r="BK339" s="39"/>
      <c r="BL339" s="39"/>
      <c r="BM339" s="39"/>
      <c r="BN339" s="39"/>
      <c r="BO339" s="39"/>
      <c r="BR339" s="39"/>
      <c r="BU339" s="39"/>
      <c r="BX339" s="67"/>
      <c r="BY339" s="67"/>
      <c r="BZ339" s="67"/>
      <c r="CA339" s="67"/>
    </row>
    <row r="340" spans="4:79" s="2" customFormat="1" x14ac:dyDescent="0.25">
      <c r="D340" s="40"/>
      <c r="E340" s="52"/>
      <c r="F340" s="52"/>
      <c r="G340" s="40"/>
      <c r="J340" s="39"/>
      <c r="K340" s="39"/>
      <c r="L340" s="39"/>
      <c r="M340" s="39"/>
      <c r="N340" s="39"/>
      <c r="O340" s="39"/>
      <c r="P340" s="39"/>
      <c r="S340" s="39"/>
      <c r="V340" s="39"/>
      <c r="Y340" s="39"/>
      <c r="AB340" s="39"/>
      <c r="AE340" s="39"/>
      <c r="AH340" s="39"/>
      <c r="AI340" s="39"/>
      <c r="AJ340" s="39"/>
      <c r="AK340" s="39"/>
      <c r="AL340" s="39"/>
      <c r="AM340" s="39"/>
      <c r="AN340" s="39"/>
      <c r="AO340" s="39"/>
      <c r="AP340" s="39"/>
      <c r="AQ340" s="39"/>
      <c r="AR340" s="39"/>
      <c r="AS340" s="39"/>
      <c r="AT340" s="39"/>
      <c r="AU340" s="39"/>
      <c r="AV340" s="39"/>
      <c r="AW340" s="39"/>
      <c r="AX340" s="39"/>
      <c r="AY340" s="39"/>
      <c r="AZ340" s="39"/>
      <c r="BA340" s="39"/>
      <c r="BB340" s="39"/>
      <c r="BC340" s="39"/>
      <c r="BD340" s="39"/>
      <c r="BE340" s="39"/>
      <c r="BF340" s="39"/>
      <c r="BG340" s="39"/>
      <c r="BH340" s="39"/>
      <c r="BI340" s="39"/>
      <c r="BJ340" s="39"/>
      <c r="BK340" s="39"/>
      <c r="BL340" s="39"/>
      <c r="BM340" s="39"/>
      <c r="BN340" s="39"/>
      <c r="BO340" s="39"/>
      <c r="BR340" s="39"/>
      <c r="BU340" s="39"/>
      <c r="BX340" s="67"/>
      <c r="BY340" s="67"/>
      <c r="BZ340" s="67"/>
      <c r="CA340" s="67"/>
    </row>
    <row r="341" spans="4:79" s="2" customFormat="1" x14ac:dyDescent="0.25">
      <c r="D341" s="40"/>
      <c r="E341" s="52"/>
      <c r="F341" s="52"/>
      <c r="G341" s="40"/>
      <c r="J341" s="39"/>
      <c r="K341" s="39"/>
      <c r="L341" s="39"/>
      <c r="M341" s="39"/>
      <c r="N341" s="39"/>
      <c r="O341" s="39"/>
      <c r="P341" s="39"/>
      <c r="S341" s="39"/>
      <c r="V341" s="39"/>
      <c r="Y341" s="39"/>
      <c r="AB341" s="39"/>
      <c r="AE341" s="39"/>
      <c r="AH341" s="39"/>
      <c r="AI341" s="39"/>
      <c r="AJ341" s="39"/>
      <c r="AK341" s="39"/>
      <c r="AL341" s="39"/>
      <c r="AM341" s="39"/>
      <c r="AN341" s="39"/>
      <c r="AO341" s="39"/>
      <c r="AP341" s="39"/>
      <c r="AQ341" s="39"/>
      <c r="AR341" s="39"/>
      <c r="AS341" s="39"/>
      <c r="AT341" s="39"/>
      <c r="AU341" s="39"/>
      <c r="AV341" s="39"/>
      <c r="AW341" s="39"/>
      <c r="AX341" s="39"/>
      <c r="AY341" s="39"/>
      <c r="AZ341" s="39"/>
      <c r="BA341" s="39"/>
      <c r="BB341" s="39"/>
      <c r="BC341" s="39"/>
      <c r="BD341" s="39"/>
      <c r="BE341" s="39"/>
      <c r="BF341" s="39"/>
      <c r="BG341" s="39"/>
      <c r="BH341" s="39"/>
      <c r="BI341" s="39"/>
      <c r="BJ341" s="39"/>
      <c r="BK341" s="39"/>
      <c r="BL341" s="39"/>
      <c r="BM341" s="39"/>
      <c r="BN341" s="39"/>
      <c r="BO341" s="39"/>
      <c r="BR341" s="39"/>
      <c r="BU341" s="39"/>
      <c r="BX341" s="67"/>
      <c r="BY341" s="67"/>
      <c r="BZ341" s="67"/>
      <c r="CA341" s="67"/>
    </row>
    <row r="342" spans="4:79" s="2" customFormat="1" x14ac:dyDescent="0.25">
      <c r="D342" s="40"/>
      <c r="E342" s="52"/>
      <c r="F342" s="52"/>
      <c r="G342" s="40"/>
      <c r="J342" s="39"/>
      <c r="K342" s="39"/>
      <c r="L342" s="39"/>
      <c r="M342" s="39"/>
      <c r="N342" s="39"/>
      <c r="O342" s="39"/>
      <c r="P342" s="39"/>
      <c r="S342" s="39"/>
      <c r="V342" s="39"/>
      <c r="Y342" s="39"/>
      <c r="AB342" s="39"/>
      <c r="AE342" s="39"/>
      <c r="AH342" s="39"/>
      <c r="AI342" s="39"/>
      <c r="AJ342" s="39"/>
      <c r="AK342" s="39"/>
      <c r="AL342" s="39"/>
      <c r="AM342" s="39"/>
      <c r="AN342" s="39"/>
      <c r="AO342" s="39"/>
      <c r="AP342" s="39"/>
      <c r="AQ342" s="39"/>
      <c r="AR342" s="39"/>
      <c r="AS342" s="39"/>
      <c r="AT342" s="39"/>
      <c r="AU342" s="39"/>
      <c r="AV342" s="39"/>
      <c r="AW342" s="39"/>
      <c r="AX342" s="39"/>
      <c r="AY342" s="39"/>
      <c r="AZ342" s="39"/>
      <c r="BA342" s="39"/>
      <c r="BB342" s="39"/>
      <c r="BC342" s="39"/>
      <c r="BD342" s="39"/>
      <c r="BE342" s="39"/>
      <c r="BF342" s="39"/>
      <c r="BG342" s="39"/>
      <c r="BH342" s="39"/>
      <c r="BI342" s="39"/>
      <c r="BJ342" s="39"/>
      <c r="BK342" s="39"/>
      <c r="BL342" s="39"/>
      <c r="BM342" s="39"/>
      <c r="BN342" s="39"/>
      <c r="BO342" s="39"/>
      <c r="BR342" s="39"/>
      <c r="BU342" s="39"/>
      <c r="BX342" s="67"/>
      <c r="BY342" s="67"/>
      <c r="BZ342" s="67"/>
      <c r="CA342" s="67"/>
    </row>
    <row r="343" spans="4:79" s="2" customFormat="1" x14ac:dyDescent="0.25">
      <c r="D343" s="40"/>
      <c r="E343" s="52"/>
      <c r="F343" s="52"/>
      <c r="G343" s="40"/>
      <c r="J343" s="39"/>
      <c r="K343" s="39"/>
      <c r="L343" s="39"/>
      <c r="M343" s="39"/>
      <c r="N343" s="39"/>
      <c r="O343" s="39"/>
      <c r="P343" s="39"/>
      <c r="S343" s="39"/>
      <c r="V343" s="39"/>
      <c r="Y343" s="39"/>
      <c r="AB343" s="39"/>
      <c r="AE343" s="39"/>
      <c r="AH343" s="39"/>
      <c r="AI343" s="39"/>
      <c r="AJ343" s="39"/>
      <c r="AK343" s="39"/>
      <c r="AL343" s="39"/>
      <c r="AM343" s="39"/>
      <c r="AN343" s="39"/>
      <c r="AO343" s="39"/>
      <c r="AP343" s="39"/>
      <c r="AQ343" s="39"/>
      <c r="AR343" s="39"/>
      <c r="AS343" s="39"/>
      <c r="AT343" s="39"/>
      <c r="AU343" s="39"/>
      <c r="AV343" s="39"/>
      <c r="AW343" s="39"/>
      <c r="AX343" s="39"/>
      <c r="AY343" s="39"/>
      <c r="AZ343" s="39"/>
      <c r="BA343" s="39"/>
      <c r="BB343" s="39"/>
      <c r="BC343" s="39"/>
      <c r="BD343" s="39"/>
      <c r="BE343" s="39"/>
      <c r="BF343" s="39"/>
      <c r="BG343" s="39"/>
      <c r="BH343" s="39"/>
      <c r="BI343" s="39"/>
      <c r="BJ343" s="39"/>
      <c r="BK343" s="39"/>
      <c r="BL343" s="39"/>
      <c r="BM343" s="39"/>
      <c r="BN343" s="39"/>
      <c r="BO343" s="39"/>
      <c r="BR343" s="39"/>
      <c r="BU343" s="39"/>
      <c r="BX343" s="67"/>
      <c r="BY343" s="67"/>
      <c r="BZ343" s="67"/>
      <c r="CA343" s="67"/>
    </row>
    <row r="344" spans="4:79" s="2" customFormat="1" x14ac:dyDescent="0.25">
      <c r="D344" s="40"/>
      <c r="E344" s="52"/>
      <c r="F344" s="52"/>
      <c r="G344" s="40"/>
      <c r="J344" s="39"/>
      <c r="K344" s="39"/>
      <c r="L344" s="39"/>
      <c r="M344" s="39"/>
      <c r="N344" s="39"/>
      <c r="O344" s="39"/>
      <c r="P344" s="39"/>
      <c r="S344" s="39"/>
      <c r="V344" s="39"/>
      <c r="Y344" s="39"/>
      <c r="AB344" s="39"/>
      <c r="AE344" s="39"/>
      <c r="AH344" s="39"/>
      <c r="AI344" s="39"/>
      <c r="AJ344" s="39"/>
      <c r="AK344" s="39"/>
      <c r="AL344" s="39"/>
      <c r="AM344" s="39"/>
      <c r="AN344" s="39"/>
      <c r="AO344" s="39"/>
      <c r="AP344" s="39"/>
      <c r="AQ344" s="39"/>
      <c r="AR344" s="39"/>
      <c r="AS344" s="39"/>
      <c r="AT344" s="39"/>
      <c r="AU344" s="39"/>
      <c r="AV344" s="39"/>
      <c r="AW344" s="39"/>
      <c r="AX344" s="39"/>
      <c r="AY344" s="39"/>
      <c r="AZ344" s="39"/>
      <c r="BA344" s="39"/>
      <c r="BB344" s="39"/>
      <c r="BC344" s="39"/>
      <c r="BD344" s="39"/>
      <c r="BE344" s="39"/>
      <c r="BF344" s="39"/>
      <c r="BG344" s="39"/>
      <c r="BH344" s="39"/>
      <c r="BI344" s="39"/>
      <c r="BJ344" s="39"/>
      <c r="BK344" s="39"/>
      <c r="BL344" s="39"/>
      <c r="BM344" s="39"/>
      <c r="BN344" s="39"/>
      <c r="BO344" s="39"/>
      <c r="BR344" s="39"/>
      <c r="BU344" s="39"/>
      <c r="BX344" s="67"/>
      <c r="BY344" s="67"/>
      <c r="BZ344" s="67"/>
      <c r="CA344" s="67"/>
    </row>
    <row r="345" spans="4:79" s="2" customFormat="1" x14ac:dyDescent="0.25">
      <c r="D345" s="40"/>
      <c r="E345" s="52"/>
      <c r="F345" s="52"/>
      <c r="G345" s="40"/>
      <c r="J345" s="39"/>
      <c r="K345" s="39"/>
      <c r="L345" s="39"/>
      <c r="M345" s="39"/>
      <c r="N345" s="39"/>
      <c r="O345" s="39"/>
      <c r="P345" s="39"/>
      <c r="S345" s="39"/>
      <c r="V345" s="39"/>
      <c r="Y345" s="39"/>
      <c r="AB345" s="39"/>
      <c r="AE345" s="39"/>
      <c r="AH345" s="39"/>
      <c r="AI345" s="39"/>
      <c r="AJ345" s="39"/>
      <c r="AK345" s="39"/>
      <c r="AL345" s="39"/>
      <c r="AM345" s="39"/>
      <c r="AN345" s="39"/>
      <c r="AO345" s="39"/>
      <c r="AP345" s="39"/>
      <c r="AQ345" s="39"/>
      <c r="AR345" s="39"/>
      <c r="AS345" s="39"/>
      <c r="AT345" s="39"/>
      <c r="AU345" s="39"/>
      <c r="AV345" s="39"/>
      <c r="AW345" s="39"/>
      <c r="AX345" s="39"/>
      <c r="AY345" s="39"/>
      <c r="AZ345" s="39"/>
      <c r="BA345" s="39"/>
      <c r="BB345" s="39"/>
      <c r="BC345" s="39"/>
      <c r="BD345" s="39"/>
      <c r="BE345" s="39"/>
      <c r="BF345" s="39"/>
      <c r="BG345" s="39"/>
      <c r="BH345" s="39"/>
      <c r="BI345" s="39"/>
      <c r="BJ345" s="39"/>
      <c r="BK345" s="39"/>
      <c r="BL345" s="39"/>
      <c r="BM345" s="39"/>
      <c r="BN345" s="39"/>
      <c r="BO345" s="39"/>
      <c r="BR345" s="39"/>
      <c r="BU345" s="39"/>
      <c r="BX345" s="67"/>
      <c r="BY345" s="67"/>
      <c r="BZ345" s="67"/>
      <c r="CA345" s="67"/>
    </row>
    <row r="346" spans="4:79" s="2" customFormat="1" x14ac:dyDescent="0.25">
      <c r="D346" s="40"/>
      <c r="E346" s="52"/>
      <c r="F346" s="52"/>
      <c r="G346" s="40"/>
      <c r="J346" s="39"/>
      <c r="K346" s="39"/>
      <c r="L346" s="39"/>
      <c r="M346" s="39"/>
      <c r="N346" s="39"/>
      <c r="O346" s="39"/>
      <c r="P346" s="39"/>
      <c r="S346" s="39"/>
      <c r="V346" s="39"/>
      <c r="Y346" s="39"/>
      <c r="AB346" s="39"/>
      <c r="AE346" s="39"/>
      <c r="AH346" s="39"/>
      <c r="AI346" s="39"/>
      <c r="AJ346" s="39"/>
      <c r="AK346" s="39"/>
      <c r="AL346" s="39"/>
      <c r="AM346" s="39"/>
      <c r="AN346" s="39"/>
      <c r="AO346" s="39"/>
      <c r="AP346" s="39"/>
      <c r="AQ346" s="39"/>
      <c r="AR346" s="39"/>
      <c r="AS346" s="39"/>
      <c r="AT346" s="39"/>
      <c r="AU346" s="39"/>
      <c r="AV346" s="39"/>
      <c r="AW346" s="39"/>
      <c r="AX346" s="39"/>
      <c r="AY346" s="39"/>
      <c r="AZ346" s="39"/>
      <c r="BA346" s="39"/>
      <c r="BB346" s="39"/>
      <c r="BC346" s="39"/>
      <c r="BD346" s="39"/>
      <c r="BE346" s="39"/>
      <c r="BF346" s="39"/>
      <c r="BG346" s="39"/>
      <c r="BH346" s="39"/>
      <c r="BI346" s="39"/>
      <c r="BJ346" s="39"/>
      <c r="BK346" s="39"/>
      <c r="BL346" s="39"/>
      <c r="BM346" s="39"/>
      <c r="BN346" s="39"/>
      <c r="BO346" s="39"/>
      <c r="BR346" s="39"/>
      <c r="BU346" s="39"/>
      <c r="BX346" s="67"/>
      <c r="BY346" s="67"/>
      <c r="BZ346" s="67"/>
      <c r="CA346" s="67"/>
    </row>
    <row r="347" spans="4:79" s="2" customFormat="1" x14ac:dyDescent="0.25">
      <c r="D347" s="40"/>
      <c r="E347" s="52"/>
      <c r="F347" s="52"/>
      <c r="G347" s="40"/>
      <c r="J347" s="39"/>
      <c r="K347" s="39"/>
      <c r="L347" s="39"/>
      <c r="M347" s="39"/>
      <c r="N347" s="39"/>
      <c r="O347" s="39"/>
      <c r="P347" s="39"/>
      <c r="S347" s="39"/>
      <c r="V347" s="39"/>
      <c r="Y347" s="39"/>
      <c r="AB347" s="39"/>
      <c r="AE347" s="39"/>
      <c r="AH347" s="39"/>
      <c r="AI347" s="39"/>
      <c r="AJ347" s="39"/>
      <c r="AK347" s="39"/>
      <c r="AL347" s="39"/>
      <c r="AM347" s="39"/>
      <c r="AN347" s="39"/>
      <c r="AO347" s="39"/>
      <c r="AP347" s="39"/>
      <c r="AQ347" s="39"/>
      <c r="AR347" s="39"/>
      <c r="AS347" s="39"/>
      <c r="AT347" s="39"/>
      <c r="AU347" s="39"/>
      <c r="AV347" s="39"/>
      <c r="AW347" s="39"/>
      <c r="AX347" s="39"/>
      <c r="AY347" s="39"/>
      <c r="AZ347" s="39"/>
      <c r="BA347" s="39"/>
      <c r="BB347" s="39"/>
      <c r="BC347" s="39"/>
      <c r="BD347" s="39"/>
      <c r="BE347" s="39"/>
      <c r="BF347" s="39"/>
      <c r="BG347" s="39"/>
      <c r="BH347" s="39"/>
      <c r="BI347" s="39"/>
      <c r="BJ347" s="39"/>
      <c r="BK347" s="39"/>
      <c r="BL347" s="39"/>
      <c r="BM347" s="39"/>
      <c r="BN347" s="39"/>
      <c r="BO347" s="39"/>
      <c r="BR347" s="39"/>
      <c r="BU347" s="39"/>
      <c r="BX347" s="67"/>
      <c r="BY347" s="67"/>
      <c r="BZ347" s="67"/>
      <c r="CA347" s="67"/>
    </row>
    <row r="348" spans="4:79" s="2" customFormat="1" x14ac:dyDescent="0.25">
      <c r="D348" s="40"/>
      <c r="E348" s="52"/>
      <c r="F348" s="52"/>
      <c r="G348" s="40"/>
      <c r="J348" s="39"/>
      <c r="K348" s="39"/>
      <c r="L348" s="39"/>
      <c r="M348" s="39"/>
      <c r="N348" s="39"/>
      <c r="O348" s="39"/>
      <c r="P348" s="39"/>
      <c r="S348" s="39"/>
      <c r="V348" s="39"/>
      <c r="Y348" s="39"/>
      <c r="AB348" s="39"/>
      <c r="AE348" s="39"/>
      <c r="AH348" s="39"/>
      <c r="AI348" s="39"/>
      <c r="AJ348" s="39"/>
      <c r="AK348" s="39"/>
      <c r="AL348" s="39"/>
      <c r="AM348" s="39"/>
      <c r="AN348" s="39"/>
      <c r="AO348" s="39"/>
      <c r="AP348" s="39"/>
      <c r="AQ348" s="39"/>
      <c r="AR348" s="39"/>
      <c r="AS348" s="39"/>
      <c r="AT348" s="39"/>
      <c r="AU348" s="39"/>
      <c r="AV348" s="39"/>
      <c r="AW348" s="39"/>
      <c r="AX348" s="39"/>
      <c r="AY348" s="39"/>
      <c r="AZ348" s="39"/>
      <c r="BA348" s="39"/>
      <c r="BB348" s="39"/>
      <c r="BC348" s="39"/>
      <c r="BD348" s="39"/>
      <c r="BE348" s="39"/>
      <c r="BF348" s="39"/>
      <c r="BG348" s="39"/>
      <c r="BH348" s="39"/>
      <c r="BI348" s="39"/>
      <c r="BJ348" s="39"/>
      <c r="BK348" s="39"/>
      <c r="BL348" s="39"/>
      <c r="BM348" s="39"/>
      <c r="BN348" s="39"/>
      <c r="BO348" s="39"/>
      <c r="BR348" s="39"/>
      <c r="BU348" s="39"/>
      <c r="BX348" s="67"/>
      <c r="BY348" s="67"/>
      <c r="BZ348" s="67"/>
      <c r="CA348" s="67"/>
    </row>
    <row r="349" spans="4:79" s="2" customFormat="1" x14ac:dyDescent="0.25">
      <c r="D349" s="40"/>
      <c r="E349" s="52"/>
      <c r="F349" s="52"/>
      <c r="G349" s="40"/>
      <c r="J349" s="39"/>
      <c r="K349" s="39"/>
      <c r="L349" s="39"/>
      <c r="M349" s="39"/>
      <c r="N349" s="39"/>
      <c r="O349" s="39"/>
      <c r="P349" s="39"/>
      <c r="S349" s="39"/>
      <c r="V349" s="39"/>
      <c r="Y349" s="39"/>
      <c r="AB349" s="39"/>
      <c r="AE349" s="39"/>
      <c r="AH349" s="39"/>
      <c r="AI349" s="39"/>
      <c r="AJ349" s="39"/>
      <c r="AK349" s="39"/>
      <c r="AL349" s="39"/>
      <c r="AM349" s="39"/>
      <c r="AN349" s="39"/>
      <c r="AO349" s="39"/>
      <c r="AP349" s="39"/>
      <c r="AQ349" s="39"/>
      <c r="AR349" s="39"/>
      <c r="AS349" s="39"/>
      <c r="AT349" s="39"/>
      <c r="AU349" s="39"/>
      <c r="AV349" s="39"/>
      <c r="AW349" s="39"/>
      <c r="AX349" s="39"/>
      <c r="AY349" s="39"/>
      <c r="AZ349" s="39"/>
      <c r="BA349" s="39"/>
      <c r="BB349" s="39"/>
      <c r="BC349" s="39"/>
      <c r="BD349" s="39"/>
      <c r="BE349" s="39"/>
      <c r="BF349" s="39"/>
      <c r="BG349" s="39"/>
      <c r="BH349" s="39"/>
      <c r="BI349" s="39"/>
      <c r="BJ349" s="39"/>
      <c r="BK349" s="39"/>
      <c r="BL349" s="39"/>
      <c r="BM349" s="39"/>
      <c r="BN349" s="39"/>
      <c r="BO349" s="39"/>
      <c r="BR349" s="39"/>
      <c r="BU349" s="39"/>
      <c r="BX349" s="67"/>
      <c r="BY349" s="67"/>
      <c r="BZ349" s="67"/>
      <c r="CA349" s="67"/>
    </row>
    <row r="350" spans="4:79" s="2" customFormat="1" x14ac:dyDescent="0.25">
      <c r="D350" s="40"/>
      <c r="E350" s="52"/>
      <c r="F350" s="52"/>
      <c r="G350" s="40"/>
      <c r="J350" s="39"/>
      <c r="K350" s="39"/>
      <c r="L350" s="39"/>
      <c r="M350" s="39"/>
      <c r="N350" s="39"/>
      <c r="O350" s="39"/>
      <c r="P350" s="39"/>
      <c r="S350" s="39"/>
      <c r="V350" s="39"/>
      <c r="Y350" s="39"/>
      <c r="AB350" s="39"/>
      <c r="AE350" s="39"/>
      <c r="AH350" s="39"/>
      <c r="AI350" s="39"/>
      <c r="AJ350" s="39"/>
      <c r="AK350" s="39"/>
      <c r="AL350" s="39"/>
      <c r="AM350" s="39"/>
      <c r="AN350" s="39"/>
      <c r="AO350" s="39"/>
      <c r="AP350" s="39"/>
      <c r="AQ350" s="39"/>
      <c r="AR350" s="39"/>
      <c r="AS350" s="39"/>
      <c r="AT350" s="39"/>
      <c r="AU350" s="39"/>
      <c r="AV350" s="39"/>
      <c r="AW350" s="39"/>
      <c r="AX350" s="39"/>
      <c r="AY350" s="39"/>
      <c r="AZ350" s="39"/>
      <c r="BA350" s="39"/>
      <c r="BB350" s="39"/>
      <c r="BC350" s="39"/>
      <c r="BD350" s="39"/>
      <c r="BE350" s="39"/>
      <c r="BF350" s="39"/>
      <c r="BG350" s="39"/>
      <c r="BH350" s="39"/>
      <c r="BI350" s="39"/>
      <c r="BJ350" s="39"/>
      <c r="BK350" s="39"/>
      <c r="BL350" s="39"/>
      <c r="BM350" s="39"/>
      <c r="BN350" s="39"/>
      <c r="BO350" s="39"/>
      <c r="BR350" s="39"/>
      <c r="BU350" s="39"/>
      <c r="BX350" s="67"/>
      <c r="BY350" s="67"/>
      <c r="BZ350" s="67"/>
      <c r="CA350" s="67"/>
    </row>
    <row r="351" spans="4:79" s="2" customFormat="1" x14ac:dyDescent="0.25">
      <c r="D351" s="40"/>
      <c r="E351" s="52"/>
      <c r="F351" s="52"/>
      <c r="G351" s="40"/>
      <c r="J351" s="39"/>
      <c r="K351" s="39"/>
      <c r="L351" s="39"/>
      <c r="M351" s="39"/>
      <c r="N351" s="39"/>
      <c r="O351" s="39"/>
      <c r="P351" s="39"/>
      <c r="S351" s="39"/>
      <c r="V351" s="39"/>
      <c r="Y351" s="39"/>
      <c r="AB351" s="39"/>
      <c r="AE351" s="39"/>
      <c r="AH351" s="39"/>
      <c r="AI351" s="39"/>
      <c r="AJ351" s="39"/>
      <c r="AK351" s="39"/>
      <c r="AL351" s="39"/>
      <c r="AM351" s="39"/>
      <c r="AN351" s="39"/>
      <c r="AO351" s="39"/>
      <c r="AP351" s="39"/>
      <c r="AQ351" s="39"/>
      <c r="AR351" s="39"/>
      <c r="AS351" s="39"/>
      <c r="AT351" s="39"/>
      <c r="AU351" s="39"/>
      <c r="AV351" s="39"/>
      <c r="AW351" s="39"/>
      <c r="AX351" s="39"/>
      <c r="AY351" s="39"/>
      <c r="AZ351" s="39"/>
      <c r="BA351" s="39"/>
      <c r="BB351" s="39"/>
      <c r="BC351" s="39"/>
      <c r="BD351" s="39"/>
      <c r="BE351" s="39"/>
      <c r="BF351" s="39"/>
      <c r="BG351" s="39"/>
      <c r="BH351" s="39"/>
      <c r="BI351" s="39"/>
      <c r="BJ351" s="39"/>
      <c r="BK351" s="39"/>
      <c r="BL351" s="39"/>
      <c r="BM351" s="39"/>
      <c r="BN351" s="39"/>
      <c r="BO351" s="39"/>
      <c r="BR351" s="39"/>
      <c r="BU351" s="39"/>
      <c r="BX351" s="67"/>
      <c r="BY351" s="67"/>
      <c r="BZ351" s="67"/>
      <c r="CA351" s="67"/>
    </row>
    <row r="352" spans="4:79" s="2" customFormat="1" x14ac:dyDescent="0.25">
      <c r="D352" s="40"/>
      <c r="E352" s="52"/>
      <c r="F352" s="52"/>
      <c r="G352" s="40"/>
      <c r="J352" s="39"/>
      <c r="K352" s="39"/>
      <c r="L352" s="39"/>
      <c r="M352" s="39"/>
      <c r="N352" s="39"/>
      <c r="O352" s="39"/>
      <c r="P352" s="39"/>
      <c r="S352" s="39"/>
      <c r="V352" s="39"/>
      <c r="Y352" s="39"/>
      <c r="AB352" s="39"/>
      <c r="AE352" s="39"/>
      <c r="AH352" s="39"/>
      <c r="AI352" s="39"/>
      <c r="AJ352" s="39"/>
      <c r="AK352" s="39"/>
      <c r="AL352" s="39"/>
      <c r="AM352" s="39"/>
      <c r="AN352" s="39"/>
      <c r="AO352" s="39"/>
      <c r="AP352" s="39"/>
      <c r="AQ352" s="39"/>
      <c r="AR352" s="39"/>
      <c r="AS352" s="39"/>
      <c r="AT352" s="39"/>
      <c r="AU352" s="39"/>
      <c r="AV352" s="39"/>
      <c r="AW352" s="39"/>
      <c r="AX352" s="39"/>
      <c r="AY352" s="39"/>
      <c r="AZ352" s="39"/>
      <c r="BA352" s="39"/>
      <c r="BB352" s="39"/>
      <c r="BC352" s="39"/>
      <c r="BD352" s="39"/>
      <c r="BE352" s="39"/>
      <c r="BF352" s="39"/>
      <c r="BG352" s="39"/>
      <c r="BH352" s="39"/>
      <c r="BI352" s="39"/>
      <c r="BJ352" s="39"/>
      <c r="BK352" s="39"/>
      <c r="BL352" s="39"/>
      <c r="BM352" s="39"/>
      <c r="BN352" s="39"/>
      <c r="BO352" s="39"/>
      <c r="BR352" s="39"/>
      <c r="BU352" s="39"/>
      <c r="BX352" s="67"/>
      <c r="BY352" s="67"/>
      <c r="BZ352" s="67"/>
      <c r="CA352" s="67"/>
    </row>
    <row r="353" spans="4:79" s="2" customFormat="1" x14ac:dyDescent="0.25">
      <c r="D353" s="40"/>
      <c r="E353" s="52"/>
      <c r="F353" s="52"/>
      <c r="G353" s="40"/>
      <c r="J353" s="39"/>
      <c r="K353" s="39"/>
      <c r="L353" s="39"/>
      <c r="M353" s="39"/>
      <c r="N353" s="39"/>
      <c r="O353" s="39"/>
      <c r="P353" s="39"/>
      <c r="S353" s="39"/>
      <c r="V353" s="39"/>
      <c r="Y353" s="39"/>
      <c r="AB353" s="39"/>
      <c r="AE353" s="39"/>
      <c r="AH353" s="39"/>
      <c r="AI353" s="39"/>
      <c r="AJ353" s="39"/>
      <c r="AK353" s="39"/>
      <c r="AL353" s="39"/>
      <c r="AM353" s="39"/>
      <c r="AN353" s="39"/>
      <c r="AO353" s="39"/>
      <c r="AP353" s="39"/>
      <c r="AQ353" s="39"/>
      <c r="AR353" s="39"/>
      <c r="AS353" s="39"/>
      <c r="AT353" s="39"/>
      <c r="AU353" s="39"/>
      <c r="AV353" s="39"/>
      <c r="AW353" s="39"/>
      <c r="AX353" s="39"/>
      <c r="AY353" s="39"/>
      <c r="AZ353" s="39"/>
      <c r="BA353" s="39"/>
      <c r="BB353" s="39"/>
      <c r="BC353" s="39"/>
      <c r="BD353" s="39"/>
      <c r="BE353" s="39"/>
      <c r="BF353" s="39"/>
      <c r="BG353" s="39"/>
      <c r="BH353" s="39"/>
      <c r="BI353" s="39"/>
      <c r="BJ353" s="39"/>
      <c r="BK353" s="39"/>
      <c r="BL353" s="39"/>
      <c r="BM353" s="39"/>
      <c r="BN353" s="39"/>
      <c r="BO353" s="39"/>
      <c r="BR353" s="39"/>
      <c r="BU353" s="39"/>
      <c r="BX353" s="67"/>
      <c r="BY353" s="67"/>
      <c r="BZ353" s="67"/>
      <c r="CA353" s="67"/>
    </row>
    <row r="354" spans="4:79" s="2" customFormat="1" x14ac:dyDescent="0.25">
      <c r="D354" s="40"/>
      <c r="E354" s="52"/>
      <c r="F354" s="52"/>
      <c r="G354" s="40"/>
      <c r="J354" s="39"/>
      <c r="K354" s="39"/>
      <c r="L354" s="39"/>
      <c r="M354" s="39"/>
      <c r="N354" s="39"/>
      <c r="O354" s="39"/>
      <c r="P354" s="39"/>
      <c r="S354" s="39"/>
      <c r="V354" s="39"/>
      <c r="Y354" s="39"/>
      <c r="AB354" s="39"/>
      <c r="AE354" s="39"/>
      <c r="AH354" s="39"/>
      <c r="AI354" s="39"/>
      <c r="AJ354" s="39"/>
      <c r="AK354" s="39"/>
      <c r="AL354" s="39"/>
      <c r="AM354" s="39"/>
      <c r="AN354" s="39"/>
      <c r="AO354" s="39"/>
      <c r="AP354" s="39"/>
      <c r="AQ354" s="39"/>
      <c r="AR354" s="39"/>
      <c r="AS354" s="39"/>
      <c r="AT354" s="39"/>
      <c r="AU354" s="39"/>
      <c r="AV354" s="39"/>
      <c r="AW354" s="39"/>
      <c r="AX354" s="39"/>
      <c r="AY354" s="39"/>
      <c r="AZ354" s="39"/>
      <c r="BA354" s="39"/>
      <c r="BB354" s="39"/>
      <c r="BC354" s="39"/>
      <c r="BD354" s="39"/>
      <c r="BE354" s="39"/>
      <c r="BF354" s="39"/>
      <c r="BG354" s="39"/>
      <c r="BH354" s="39"/>
      <c r="BI354" s="39"/>
      <c r="BJ354" s="39"/>
      <c r="BK354" s="39"/>
      <c r="BL354" s="39"/>
      <c r="BM354" s="39"/>
      <c r="BN354" s="39"/>
      <c r="BO354" s="39"/>
      <c r="BR354" s="39"/>
      <c r="BU354" s="39"/>
      <c r="BX354" s="67"/>
      <c r="BY354" s="67"/>
      <c r="BZ354" s="67"/>
      <c r="CA354" s="67"/>
    </row>
    <row r="355" spans="4:79" s="2" customFormat="1" x14ac:dyDescent="0.25">
      <c r="D355" s="40"/>
      <c r="E355" s="52"/>
      <c r="F355" s="52"/>
      <c r="G355" s="40"/>
      <c r="J355" s="39"/>
      <c r="K355" s="39"/>
      <c r="L355" s="39"/>
      <c r="M355" s="39"/>
      <c r="N355" s="39"/>
      <c r="O355" s="39"/>
      <c r="P355" s="39"/>
      <c r="S355" s="39"/>
      <c r="V355" s="39"/>
      <c r="Y355" s="39"/>
      <c r="AB355" s="39"/>
      <c r="AE355" s="39"/>
      <c r="AH355" s="39"/>
      <c r="AI355" s="39"/>
      <c r="AJ355" s="39"/>
      <c r="AK355" s="39"/>
      <c r="AL355" s="39"/>
      <c r="AM355" s="39"/>
      <c r="AN355" s="39"/>
      <c r="AO355" s="39"/>
      <c r="AP355" s="39"/>
      <c r="AQ355" s="39"/>
      <c r="AR355" s="39"/>
      <c r="AS355" s="39"/>
      <c r="AT355" s="39"/>
      <c r="AU355" s="39"/>
      <c r="AV355" s="39"/>
      <c r="AW355" s="39"/>
      <c r="AX355" s="39"/>
      <c r="AY355" s="39"/>
      <c r="AZ355" s="39"/>
      <c r="BA355" s="39"/>
      <c r="BB355" s="39"/>
      <c r="BC355" s="39"/>
      <c r="BD355" s="39"/>
      <c r="BE355" s="39"/>
      <c r="BF355" s="39"/>
      <c r="BG355" s="39"/>
      <c r="BH355" s="39"/>
      <c r="BI355" s="39"/>
      <c r="BJ355" s="39"/>
      <c r="BK355" s="39"/>
      <c r="BL355" s="39"/>
      <c r="BM355" s="39"/>
      <c r="BN355" s="39"/>
      <c r="BO355" s="39"/>
      <c r="BR355" s="39"/>
      <c r="BU355" s="39"/>
      <c r="BX355" s="67"/>
      <c r="BY355" s="67"/>
      <c r="BZ355" s="67"/>
      <c r="CA355" s="67"/>
    </row>
    <row r="356" spans="4:79" s="2" customFormat="1" x14ac:dyDescent="0.25">
      <c r="D356" s="40"/>
      <c r="E356" s="52"/>
      <c r="F356" s="52"/>
      <c r="G356" s="40"/>
      <c r="J356" s="39"/>
      <c r="K356" s="39"/>
      <c r="L356" s="39"/>
      <c r="M356" s="39"/>
      <c r="N356" s="39"/>
      <c r="O356" s="39"/>
      <c r="P356" s="39"/>
      <c r="S356" s="39"/>
      <c r="V356" s="39"/>
      <c r="Y356" s="39"/>
      <c r="AB356" s="39"/>
      <c r="AE356" s="39"/>
      <c r="AH356" s="39"/>
      <c r="AI356" s="39"/>
      <c r="AJ356" s="39"/>
      <c r="AK356" s="39"/>
      <c r="AL356" s="39"/>
      <c r="AM356" s="39"/>
      <c r="AN356" s="39"/>
      <c r="AO356" s="39"/>
      <c r="AP356" s="39"/>
      <c r="AQ356" s="39"/>
      <c r="AR356" s="39"/>
      <c r="AS356" s="39"/>
      <c r="AT356" s="39"/>
      <c r="AU356" s="39"/>
      <c r="AV356" s="39"/>
      <c r="AW356" s="39"/>
      <c r="AX356" s="39"/>
      <c r="AY356" s="39"/>
      <c r="AZ356" s="39"/>
      <c r="BA356" s="39"/>
      <c r="BB356" s="39"/>
      <c r="BC356" s="39"/>
      <c r="BD356" s="39"/>
      <c r="BE356" s="39"/>
      <c r="BF356" s="39"/>
      <c r="BG356" s="39"/>
      <c r="BH356" s="39"/>
      <c r="BI356" s="39"/>
      <c r="BJ356" s="39"/>
      <c r="BK356" s="39"/>
      <c r="BL356" s="39"/>
      <c r="BM356" s="39"/>
      <c r="BN356" s="39"/>
      <c r="BO356" s="39"/>
      <c r="BR356" s="39"/>
      <c r="BU356" s="39"/>
      <c r="BX356" s="67"/>
      <c r="BY356" s="67"/>
      <c r="BZ356" s="67"/>
      <c r="CA356" s="67"/>
    </row>
    <row r="357" spans="4:79" s="2" customFormat="1" x14ac:dyDescent="0.25">
      <c r="D357" s="40"/>
      <c r="E357" s="52"/>
      <c r="F357" s="52"/>
      <c r="G357" s="40"/>
      <c r="J357" s="39"/>
      <c r="K357" s="39"/>
      <c r="L357" s="39"/>
      <c r="M357" s="39"/>
      <c r="N357" s="39"/>
      <c r="O357" s="39"/>
      <c r="P357" s="39"/>
      <c r="S357" s="39"/>
      <c r="V357" s="39"/>
      <c r="Y357" s="39"/>
      <c r="AB357" s="39"/>
      <c r="AE357" s="39"/>
      <c r="AH357" s="39"/>
      <c r="AI357" s="39"/>
      <c r="AJ357" s="39"/>
      <c r="AK357" s="39"/>
      <c r="AL357" s="39"/>
      <c r="AM357" s="39"/>
      <c r="AN357" s="39"/>
      <c r="AO357" s="39"/>
      <c r="AP357" s="39"/>
      <c r="AQ357" s="39"/>
      <c r="AR357" s="39"/>
      <c r="AS357" s="39"/>
      <c r="AT357" s="39"/>
      <c r="AU357" s="39"/>
      <c r="AV357" s="39"/>
      <c r="AW357" s="39"/>
      <c r="AX357" s="39"/>
      <c r="AY357" s="39"/>
      <c r="AZ357" s="39"/>
      <c r="BA357" s="39"/>
      <c r="BB357" s="39"/>
      <c r="BC357" s="39"/>
      <c r="BD357" s="39"/>
      <c r="BE357" s="39"/>
      <c r="BF357" s="39"/>
      <c r="BG357" s="39"/>
      <c r="BH357" s="39"/>
      <c r="BI357" s="39"/>
      <c r="BJ357" s="39"/>
      <c r="BK357" s="39"/>
      <c r="BL357" s="39"/>
      <c r="BM357" s="39"/>
      <c r="BN357" s="39"/>
      <c r="BO357" s="39"/>
      <c r="BR357" s="39"/>
      <c r="BU357" s="39"/>
      <c r="BX357" s="67"/>
      <c r="BY357" s="67"/>
      <c r="BZ357" s="67"/>
      <c r="CA357" s="67"/>
    </row>
    <row r="358" spans="4:79" s="2" customFormat="1" x14ac:dyDescent="0.25">
      <c r="D358" s="40"/>
      <c r="E358" s="52"/>
      <c r="F358" s="52"/>
      <c r="G358" s="40"/>
      <c r="J358" s="39"/>
      <c r="K358" s="39"/>
      <c r="L358" s="39"/>
      <c r="M358" s="39"/>
      <c r="N358" s="39"/>
      <c r="O358" s="39"/>
      <c r="P358" s="39"/>
      <c r="S358" s="39"/>
      <c r="V358" s="39"/>
      <c r="Y358" s="39"/>
      <c r="AB358" s="39"/>
      <c r="AE358" s="39"/>
      <c r="AH358" s="39"/>
      <c r="AI358" s="39"/>
      <c r="AJ358" s="39"/>
      <c r="AK358" s="39"/>
      <c r="AL358" s="39"/>
      <c r="AM358" s="39"/>
      <c r="AN358" s="39"/>
      <c r="AO358" s="39"/>
      <c r="AP358" s="39"/>
      <c r="AQ358" s="39"/>
      <c r="AR358" s="39"/>
      <c r="AS358" s="39"/>
      <c r="AT358" s="39"/>
      <c r="AU358" s="39"/>
      <c r="AV358" s="39"/>
      <c r="AW358" s="39"/>
      <c r="AX358" s="39"/>
      <c r="AY358" s="39"/>
      <c r="AZ358" s="39"/>
      <c r="BA358" s="39"/>
      <c r="BB358" s="39"/>
      <c r="BC358" s="39"/>
      <c r="BD358" s="39"/>
      <c r="BE358" s="39"/>
      <c r="BF358" s="39"/>
      <c r="BG358" s="39"/>
      <c r="BH358" s="39"/>
      <c r="BI358" s="39"/>
      <c r="BJ358" s="39"/>
      <c r="BK358" s="39"/>
      <c r="BL358" s="39"/>
      <c r="BM358" s="39"/>
      <c r="BN358" s="39"/>
      <c r="BO358" s="39"/>
      <c r="BR358" s="39"/>
      <c r="BU358" s="39"/>
      <c r="BX358" s="67"/>
      <c r="BY358" s="67"/>
      <c r="BZ358" s="67"/>
      <c r="CA358" s="67"/>
    </row>
    <row r="359" spans="4:79" s="2" customFormat="1" x14ac:dyDescent="0.25">
      <c r="D359" s="40"/>
      <c r="E359" s="52"/>
      <c r="F359" s="52"/>
      <c r="G359" s="40"/>
      <c r="J359" s="39"/>
      <c r="K359" s="39"/>
      <c r="L359" s="39"/>
      <c r="M359" s="39"/>
      <c r="N359" s="39"/>
      <c r="O359" s="39"/>
      <c r="P359" s="39"/>
      <c r="S359" s="39"/>
      <c r="V359" s="39"/>
      <c r="Y359" s="39"/>
      <c r="AB359" s="39"/>
      <c r="AE359" s="39"/>
      <c r="AH359" s="39"/>
      <c r="AI359" s="39"/>
      <c r="AJ359" s="39"/>
      <c r="AK359" s="39"/>
      <c r="AL359" s="39"/>
      <c r="AM359" s="39"/>
      <c r="AN359" s="39"/>
      <c r="AO359" s="39"/>
      <c r="AP359" s="39"/>
      <c r="AQ359" s="39"/>
      <c r="AR359" s="39"/>
      <c r="AS359" s="39"/>
      <c r="AT359" s="39"/>
      <c r="AU359" s="39"/>
      <c r="AV359" s="39"/>
      <c r="AW359" s="39"/>
      <c r="AX359" s="39"/>
      <c r="AY359" s="39"/>
      <c r="AZ359" s="39"/>
      <c r="BA359" s="39"/>
      <c r="BB359" s="39"/>
      <c r="BC359" s="39"/>
      <c r="BD359" s="39"/>
      <c r="BE359" s="39"/>
      <c r="BF359" s="39"/>
      <c r="BG359" s="39"/>
      <c r="BH359" s="39"/>
      <c r="BI359" s="39"/>
      <c r="BJ359" s="39"/>
      <c r="BK359" s="39"/>
      <c r="BL359" s="39"/>
      <c r="BM359" s="39"/>
      <c r="BN359" s="39"/>
      <c r="BO359" s="39"/>
      <c r="BR359" s="39"/>
      <c r="BU359" s="39"/>
      <c r="BX359" s="67"/>
      <c r="BY359" s="67"/>
      <c r="BZ359" s="67"/>
      <c r="CA359" s="67"/>
    </row>
    <row r="360" spans="4:79" s="2" customFormat="1" x14ac:dyDescent="0.25">
      <c r="D360" s="40"/>
      <c r="E360" s="52"/>
      <c r="F360" s="52"/>
      <c r="G360" s="40"/>
      <c r="J360" s="39"/>
      <c r="K360" s="39"/>
      <c r="L360" s="39"/>
      <c r="M360" s="39"/>
      <c r="N360" s="39"/>
      <c r="O360" s="39"/>
      <c r="P360" s="39"/>
      <c r="S360" s="39"/>
      <c r="V360" s="39"/>
      <c r="Y360" s="39"/>
      <c r="AB360" s="39"/>
      <c r="AE360" s="39"/>
      <c r="AH360" s="39"/>
      <c r="AI360" s="39"/>
      <c r="AJ360" s="39"/>
      <c r="AK360" s="39"/>
      <c r="AL360" s="39"/>
      <c r="AM360" s="39"/>
      <c r="AN360" s="39"/>
      <c r="AO360" s="39"/>
      <c r="AP360" s="39"/>
      <c r="AQ360" s="39"/>
      <c r="AR360" s="39"/>
      <c r="AS360" s="39"/>
      <c r="AT360" s="39"/>
      <c r="AU360" s="39"/>
      <c r="AV360" s="39"/>
      <c r="AW360" s="39"/>
      <c r="AX360" s="39"/>
      <c r="AY360" s="39"/>
      <c r="AZ360" s="39"/>
      <c r="BA360" s="39"/>
      <c r="BB360" s="39"/>
      <c r="BC360" s="39"/>
      <c r="BD360" s="39"/>
      <c r="BE360" s="39"/>
      <c r="BF360" s="39"/>
      <c r="BG360" s="39"/>
      <c r="BH360" s="39"/>
      <c r="BI360" s="39"/>
      <c r="BJ360" s="39"/>
      <c r="BK360" s="39"/>
      <c r="BL360" s="39"/>
      <c r="BM360" s="39"/>
      <c r="BN360" s="39"/>
      <c r="BO360" s="39"/>
      <c r="BR360" s="39"/>
      <c r="BU360" s="39"/>
      <c r="BX360" s="67"/>
      <c r="BY360" s="67"/>
      <c r="BZ360" s="67"/>
      <c r="CA360" s="67"/>
    </row>
    <row r="361" spans="4:79" s="2" customFormat="1" x14ac:dyDescent="0.25">
      <c r="D361" s="40"/>
      <c r="E361" s="52"/>
      <c r="F361" s="52"/>
      <c r="G361" s="40"/>
      <c r="J361" s="39"/>
      <c r="K361" s="39"/>
      <c r="L361" s="39"/>
      <c r="M361" s="39"/>
      <c r="N361" s="39"/>
      <c r="O361" s="39"/>
      <c r="P361" s="39"/>
      <c r="S361" s="39"/>
      <c r="V361" s="39"/>
      <c r="Y361" s="39"/>
      <c r="AB361" s="39"/>
      <c r="AE361" s="39"/>
      <c r="AH361" s="39"/>
      <c r="AI361" s="39"/>
      <c r="AJ361" s="39"/>
      <c r="AK361" s="39"/>
      <c r="AL361" s="39"/>
      <c r="AM361" s="39"/>
      <c r="AN361" s="39"/>
      <c r="AO361" s="39"/>
      <c r="AP361" s="39"/>
      <c r="AQ361" s="39"/>
      <c r="AR361" s="39"/>
      <c r="AS361" s="39"/>
      <c r="AT361" s="39"/>
      <c r="AU361" s="39"/>
      <c r="AV361" s="39"/>
      <c r="AW361" s="39"/>
      <c r="AX361" s="39"/>
      <c r="AY361" s="39"/>
      <c r="AZ361" s="39"/>
      <c r="BA361" s="39"/>
      <c r="BB361" s="39"/>
      <c r="BC361" s="39"/>
      <c r="BD361" s="39"/>
      <c r="BE361" s="39"/>
      <c r="BF361" s="39"/>
      <c r="BG361" s="39"/>
      <c r="BH361" s="39"/>
      <c r="BI361" s="39"/>
      <c r="BJ361" s="39"/>
      <c r="BK361" s="39"/>
      <c r="BL361" s="39"/>
      <c r="BM361" s="39"/>
      <c r="BN361" s="39"/>
      <c r="BO361" s="39"/>
      <c r="BR361" s="39"/>
      <c r="BU361" s="39"/>
      <c r="BX361" s="67"/>
      <c r="BY361" s="67"/>
      <c r="BZ361" s="67"/>
      <c r="CA361" s="67"/>
    </row>
    <row r="362" spans="4:79" s="2" customFormat="1" x14ac:dyDescent="0.25">
      <c r="D362" s="40"/>
      <c r="E362" s="52"/>
      <c r="F362" s="52"/>
      <c r="G362" s="40"/>
      <c r="J362" s="39"/>
      <c r="K362" s="39"/>
      <c r="L362" s="39"/>
      <c r="M362" s="39"/>
      <c r="N362" s="39"/>
      <c r="O362" s="39"/>
      <c r="P362" s="39"/>
      <c r="S362" s="39"/>
      <c r="V362" s="39"/>
      <c r="Y362" s="39"/>
      <c r="AB362" s="39"/>
      <c r="AE362" s="39"/>
      <c r="AH362" s="39"/>
      <c r="AI362" s="39"/>
      <c r="AJ362" s="39"/>
      <c r="AK362" s="39"/>
      <c r="AL362" s="39"/>
      <c r="AM362" s="39"/>
      <c r="AN362" s="39"/>
      <c r="AO362" s="39"/>
      <c r="AP362" s="39"/>
      <c r="AQ362" s="39"/>
      <c r="AR362" s="39"/>
      <c r="AS362" s="39"/>
      <c r="AT362" s="39"/>
      <c r="AU362" s="39"/>
      <c r="AV362" s="39"/>
      <c r="AW362" s="39"/>
      <c r="AX362" s="39"/>
      <c r="AY362" s="39"/>
      <c r="AZ362" s="39"/>
      <c r="BA362" s="39"/>
      <c r="BB362" s="39"/>
      <c r="BC362" s="39"/>
      <c r="BD362" s="39"/>
      <c r="BE362" s="39"/>
      <c r="BF362" s="39"/>
      <c r="BG362" s="39"/>
      <c r="BH362" s="39"/>
      <c r="BI362" s="39"/>
      <c r="BJ362" s="39"/>
      <c r="BK362" s="39"/>
      <c r="BL362" s="39"/>
      <c r="BM362" s="39"/>
      <c r="BN362" s="39"/>
      <c r="BO362" s="39"/>
      <c r="BR362" s="39"/>
      <c r="BU362" s="39"/>
      <c r="BX362" s="67"/>
      <c r="BY362" s="67"/>
      <c r="BZ362" s="67"/>
      <c r="CA362" s="67"/>
    </row>
    <row r="363" spans="4:79" s="2" customFormat="1" x14ac:dyDescent="0.25">
      <c r="D363" s="40"/>
      <c r="E363" s="52"/>
      <c r="F363" s="52"/>
      <c r="G363" s="40"/>
      <c r="J363" s="39"/>
      <c r="K363" s="39"/>
      <c r="L363" s="39"/>
      <c r="M363" s="39"/>
      <c r="N363" s="39"/>
      <c r="O363" s="39"/>
      <c r="P363" s="39"/>
      <c r="S363" s="39"/>
      <c r="V363" s="39"/>
      <c r="Y363" s="39"/>
      <c r="AB363" s="39"/>
      <c r="AE363" s="39"/>
      <c r="AH363" s="39"/>
      <c r="AI363" s="39"/>
      <c r="AJ363" s="39"/>
      <c r="AK363" s="39"/>
      <c r="AL363" s="39"/>
      <c r="AM363" s="39"/>
      <c r="AN363" s="39"/>
      <c r="AO363" s="39"/>
      <c r="AP363" s="39"/>
      <c r="AQ363" s="39"/>
      <c r="AR363" s="39"/>
      <c r="AS363" s="39"/>
      <c r="AT363" s="39"/>
      <c r="AU363" s="39"/>
      <c r="AV363" s="39"/>
      <c r="AW363" s="39"/>
      <c r="AX363" s="39"/>
      <c r="AY363" s="39"/>
      <c r="AZ363" s="39"/>
      <c r="BA363" s="39"/>
      <c r="BB363" s="39"/>
      <c r="BC363" s="39"/>
      <c r="BD363" s="39"/>
      <c r="BE363" s="39"/>
      <c r="BF363" s="39"/>
      <c r="BG363" s="39"/>
      <c r="BH363" s="39"/>
      <c r="BI363" s="39"/>
      <c r="BJ363" s="39"/>
      <c r="BK363" s="39"/>
      <c r="BL363" s="39"/>
      <c r="BM363" s="39"/>
      <c r="BN363" s="39"/>
      <c r="BO363" s="39"/>
      <c r="BR363" s="39"/>
      <c r="BU363" s="39"/>
      <c r="BX363" s="67"/>
      <c r="BY363" s="67"/>
      <c r="BZ363" s="67"/>
      <c r="CA363" s="67"/>
    </row>
    <row r="364" spans="4:79" s="2" customFormat="1" x14ac:dyDescent="0.25">
      <c r="D364" s="40"/>
      <c r="E364" s="52"/>
      <c r="F364" s="52"/>
      <c r="G364" s="40"/>
      <c r="J364" s="39"/>
      <c r="K364" s="39"/>
      <c r="L364" s="39"/>
      <c r="M364" s="39"/>
      <c r="N364" s="39"/>
      <c r="O364" s="39"/>
      <c r="P364" s="39"/>
      <c r="S364" s="39"/>
      <c r="V364" s="39"/>
      <c r="Y364" s="39"/>
      <c r="AB364" s="39"/>
      <c r="AE364" s="39"/>
      <c r="AH364" s="39"/>
      <c r="AI364" s="39"/>
      <c r="AJ364" s="39"/>
      <c r="AK364" s="39"/>
      <c r="AL364" s="39"/>
      <c r="AM364" s="39"/>
      <c r="AN364" s="39"/>
      <c r="AO364" s="39"/>
      <c r="AP364" s="39"/>
      <c r="AQ364" s="39"/>
      <c r="AR364" s="39"/>
      <c r="AS364" s="39"/>
      <c r="AT364" s="39"/>
      <c r="AU364" s="39"/>
      <c r="AV364" s="39"/>
      <c r="AW364" s="39"/>
      <c r="AX364" s="39"/>
      <c r="AY364" s="39"/>
      <c r="AZ364" s="39"/>
      <c r="BA364" s="39"/>
      <c r="BB364" s="39"/>
      <c r="BC364" s="39"/>
      <c r="BD364" s="39"/>
      <c r="BE364" s="39"/>
      <c r="BF364" s="39"/>
      <c r="BG364" s="39"/>
      <c r="BH364" s="39"/>
      <c r="BI364" s="39"/>
      <c r="BJ364" s="39"/>
      <c r="BK364" s="39"/>
      <c r="BL364" s="39"/>
      <c r="BM364" s="39"/>
      <c r="BN364" s="39"/>
      <c r="BO364" s="39"/>
      <c r="BR364" s="39"/>
      <c r="BU364" s="39"/>
      <c r="BX364" s="67"/>
      <c r="BY364" s="67"/>
      <c r="BZ364" s="67"/>
      <c r="CA364" s="67"/>
    </row>
    <row r="365" spans="4:79" s="2" customFormat="1" x14ac:dyDescent="0.25">
      <c r="D365" s="40"/>
      <c r="E365" s="52"/>
      <c r="F365" s="52"/>
      <c r="G365" s="40"/>
      <c r="J365" s="39"/>
      <c r="K365" s="39"/>
      <c r="L365" s="39"/>
      <c r="M365" s="39"/>
      <c r="N365" s="39"/>
      <c r="O365" s="39"/>
      <c r="P365" s="39"/>
      <c r="S365" s="39"/>
      <c r="V365" s="39"/>
      <c r="Y365" s="39"/>
      <c r="AB365" s="39"/>
      <c r="AE365" s="39"/>
      <c r="AH365" s="39"/>
      <c r="AI365" s="39"/>
      <c r="AJ365" s="39"/>
      <c r="AK365" s="39"/>
      <c r="AL365" s="39"/>
      <c r="AM365" s="39"/>
      <c r="AN365" s="39"/>
      <c r="AO365" s="39"/>
      <c r="AP365" s="39"/>
      <c r="AQ365" s="39"/>
      <c r="AR365" s="39"/>
      <c r="AS365" s="39"/>
      <c r="AT365" s="39"/>
      <c r="AU365" s="39"/>
      <c r="AV365" s="39"/>
      <c r="AW365" s="39"/>
      <c r="AX365" s="39"/>
      <c r="AY365" s="39"/>
      <c r="AZ365" s="39"/>
      <c r="BA365" s="39"/>
      <c r="BB365" s="39"/>
      <c r="BC365" s="39"/>
      <c r="BD365" s="39"/>
      <c r="BE365" s="39"/>
      <c r="BF365" s="39"/>
      <c r="BG365" s="39"/>
      <c r="BH365" s="39"/>
      <c r="BI365" s="39"/>
      <c r="BJ365" s="39"/>
      <c r="BK365" s="39"/>
      <c r="BL365" s="39"/>
      <c r="BM365" s="39"/>
      <c r="BN365" s="39"/>
      <c r="BO365" s="39"/>
      <c r="BR365" s="39"/>
      <c r="BU365" s="39"/>
      <c r="BX365" s="67"/>
      <c r="BY365" s="67"/>
      <c r="BZ365" s="67"/>
      <c r="CA365" s="67"/>
    </row>
    <row r="366" spans="4:79" s="2" customFormat="1" x14ac:dyDescent="0.25">
      <c r="D366" s="40"/>
      <c r="E366" s="52"/>
      <c r="F366" s="52"/>
      <c r="G366" s="40"/>
      <c r="J366" s="39"/>
      <c r="K366" s="39"/>
      <c r="L366" s="39"/>
      <c r="M366" s="39"/>
      <c r="N366" s="39"/>
      <c r="O366" s="39"/>
      <c r="P366" s="39"/>
      <c r="S366" s="39"/>
      <c r="V366" s="39"/>
      <c r="Y366" s="39"/>
      <c r="AB366" s="39"/>
      <c r="AE366" s="39"/>
      <c r="AH366" s="39"/>
      <c r="AI366" s="39"/>
      <c r="AJ366" s="39"/>
      <c r="AK366" s="39"/>
      <c r="AL366" s="39"/>
      <c r="AM366" s="39"/>
      <c r="AN366" s="39"/>
      <c r="AO366" s="39"/>
      <c r="AP366" s="39"/>
      <c r="AQ366" s="39"/>
      <c r="AR366" s="39"/>
      <c r="AS366" s="39"/>
      <c r="AT366" s="39"/>
      <c r="AU366" s="39"/>
      <c r="AV366" s="39"/>
      <c r="AW366" s="39"/>
      <c r="AX366" s="39"/>
      <c r="AY366" s="39"/>
      <c r="AZ366" s="39"/>
      <c r="BA366" s="39"/>
      <c r="BB366" s="39"/>
      <c r="BC366" s="39"/>
      <c r="BD366" s="39"/>
      <c r="BE366" s="39"/>
      <c r="BF366" s="39"/>
      <c r="BG366" s="39"/>
      <c r="BH366" s="39"/>
      <c r="BI366" s="39"/>
      <c r="BJ366" s="39"/>
      <c r="BK366" s="39"/>
      <c r="BL366" s="39"/>
      <c r="BM366" s="39"/>
      <c r="BN366" s="39"/>
      <c r="BO366" s="39"/>
      <c r="BR366" s="39"/>
      <c r="BU366" s="39"/>
      <c r="BX366" s="67"/>
      <c r="BY366" s="67"/>
      <c r="BZ366" s="67"/>
      <c r="CA366" s="67"/>
    </row>
    <row r="367" spans="4:79" s="2" customFormat="1" x14ac:dyDescent="0.25">
      <c r="D367" s="40"/>
      <c r="E367" s="52"/>
      <c r="F367" s="52"/>
      <c r="G367" s="40"/>
      <c r="J367" s="39"/>
      <c r="K367" s="39"/>
      <c r="L367" s="39"/>
      <c r="M367" s="39"/>
      <c r="N367" s="39"/>
      <c r="O367" s="39"/>
      <c r="P367" s="39"/>
      <c r="S367" s="39"/>
      <c r="V367" s="39"/>
      <c r="Y367" s="39"/>
      <c r="AB367" s="39"/>
      <c r="AE367" s="39"/>
      <c r="AH367" s="39"/>
      <c r="AI367" s="39"/>
      <c r="AJ367" s="39"/>
      <c r="AK367" s="39"/>
      <c r="AL367" s="39"/>
      <c r="AM367" s="39"/>
      <c r="AN367" s="39"/>
      <c r="AO367" s="39"/>
      <c r="AP367" s="39"/>
      <c r="AQ367" s="39"/>
      <c r="AR367" s="39"/>
      <c r="AS367" s="39"/>
      <c r="AT367" s="39"/>
      <c r="AU367" s="39"/>
      <c r="AV367" s="39"/>
      <c r="AW367" s="39"/>
      <c r="AX367" s="39"/>
      <c r="AY367" s="39"/>
      <c r="AZ367" s="39"/>
      <c r="BA367" s="39"/>
      <c r="BB367" s="39"/>
      <c r="BC367" s="39"/>
      <c r="BD367" s="39"/>
      <c r="BE367" s="39"/>
      <c r="BF367" s="39"/>
      <c r="BG367" s="39"/>
      <c r="BH367" s="39"/>
      <c r="BI367" s="39"/>
      <c r="BJ367" s="39"/>
      <c r="BK367" s="39"/>
      <c r="BL367" s="39"/>
      <c r="BM367" s="39"/>
      <c r="BN367" s="39"/>
      <c r="BO367" s="39"/>
      <c r="BR367" s="39"/>
      <c r="BU367" s="39"/>
      <c r="BX367" s="67"/>
      <c r="BY367" s="67"/>
      <c r="BZ367" s="67"/>
      <c r="CA367" s="67"/>
    </row>
    <row r="368" spans="4:79" s="2" customFormat="1" x14ac:dyDescent="0.25">
      <c r="D368" s="40"/>
      <c r="E368" s="52"/>
      <c r="F368" s="52"/>
      <c r="G368" s="40"/>
      <c r="J368" s="39"/>
      <c r="K368" s="39"/>
      <c r="L368" s="39"/>
      <c r="M368" s="39"/>
      <c r="N368" s="39"/>
      <c r="O368" s="39"/>
      <c r="P368" s="39"/>
      <c r="S368" s="39"/>
      <c r="V368" s="39"/>
      <c r="Y368" s="39"/>
      <c r="AB368" s="39"/>
      <c r="AE368" s="39"/>
      <c r="AH368" s="39"/>
      <c r="AI368" s="39"/>
      <c r="AJ368" s="39"/>
      <c r="AK368" s="39"/>
      <c r="AL368" s="39"/>
      <c r="AM368" s="39"/>
      <c r="AN368" s="39"/>
      <c r="AO368" s="39"/>
      <c r="AP368" s="39"/>
      <c r="AQ368" s="39"/>
      <c r="AR368" s="39"/>
      <c r="AS368" s="39"/>
      <c r="AT368" s="39"/>
      <c r="AU368" s="39"/>
      <c r="AV368" s="39"/>
      <c r="AW368" s="39"/>
      <c r="AX368" s="39"/>
      <c r="AY368" s="39"/>
      <c r="AZ368" s="39"/>
      <c r="BA368" s="39"/>
      <c r="BB368" s="39"/>
      <c r="BC368" s="39"/>
      <c r="BD368" s="39"/>
      <c r="BE368" s="39"/>
      <c r="BF368" s="39"/>
      <c r="BG368" s="39"/>
      <c r="BH368" s="39"/>
      <c r="BI368" s="39"/>
      <c r="BJ368" s="39"/>
      <c r="BK368" s="39"/>
      <c r="BL368" s="39"/>
      <c r="BM368" s="39"/>
      <c r="BN368" s="39"/>
      <c r="BO368" s="39"/>
      <c r="BR368" s="39"/>
      <c r="BU368" s="39"/>
      <c r="BX368" s="67"/>
      <c r="BY368" s="67"/>
      <c r="BZ368" s="67"/>
      <c r="CA368" s="67"/>
    </row>
    <row r="369" spans="4:79" s="2" customFormat="1" x14ac:dyDescent="0.25">
      <c r="D369" s="40"/>
      <c r="E369" s="52"/>
      <c r="F369" s="52"/>
      <c r="G369" s="40"/>
      <c r="J369" s="39"/>
      <c r="K369" s="39"/>
      <c r="L369" s="39"/>
      <c r="M369" s="39"/>
      <c r="N369" s="39"/>
      <c r="O369" s="39"/>
      <c r="P369" s="39"/>
      <c r="S369" s="39"/>
      <c r="V369" s="39"/>
      <c r="Y369" s="39"/>
      <c r="AB369" s="39"/>
      <c r="AE369" s="39"/>
      <c r="AH369" s="39"/>
      <c r="AI369" s="39"/>
      <c r="AJ369" s="39"/>
      <c r="AK369" s="39"/>
      <c r="AL369" s="39"/>
      <c r="AM369" s="39"/>
      <c r="AN369" s="39"/>
      <c r="AO369" s="39"/>
      <c r="AP369" s="39"/>
      <c r="AQ369" s="39"/>
      <c r="AR369" s="39"/>
      <c r="AS369" s="39"/>
      <c r="AT369" s="39"/>
      <c r="AU369" s="39"/>
      <c r="AV369" s="39"/>
      <c r="AW369" s="39"/>
      <c r="AX369" s="39"/>
      <c r="AY369" s="39"/>
      <c r="AZ369" s="39"/>
      <c r="BA369" s="39"/>
      <c r="BB369" s="39"/>
      <c r="BC369" s="39"/>
      <c r="BD369" s="39"/>
      <c r="BE369" s="39"/>
      <c r="BF369" s="39"/>
      <c r="BG369" s="39"/>
      <c r="BH369" s="39"/>
      <c r="BI369" s="39"/>
      <c r="BJ369" s="39"/>
      <c r="BK369" s="39"/>
      <c r="BL369" s="39"/>
      <c r="BM369" s="39"/>
      <c r="BN369" s="39"/>
      <c r="BO369" s="39"/>
      <c r="BR369" s="39"/>
      <c r="BU369" s="39"/>
      <c r="BX369" s="67"/>
      <c r="BY369" s="67"/>
      <c r="BZ369" s="67"/>
      <c r="CA369" s="67"/>
    </row>
    <row r="370" spans="4:79" s="2" customFormat="1" x14ac:dyDescent="0.25">
      <c r="D370" s="40"/>
      <c r="E370" s="52"/>
      <c r="F370" s="52"/>
      <c r="G370" s="40"/>
      <c r="J370" s="39"/>
      <c r="K370" s="39"/>
      <c r="L370" s="39"/>
      <c r="M370" s="39"/>
      <c r="N370" s="39"/>
      <c r="O370" s="39"/>
      <c r="P370" s="39"/>
      <c r="S370" s="39"/>
      <c r="V370" s="39"/>
      <c r="Y370" s="39"/>
      <c r="AB370" s="39"/>
      <c r="AE370" s="39"/>
      <c r="AH370" s="39"/>
      <c r="AI370" s="39"/>
      <c r="AJ370" s="39"/>
      <c r="AK370" s="39"/>
      <c r="AL370" s="39"/>
      <c r="AM370" s="39"/>
      <c r="AN370" s="39"/>
      <c r="AO370" s="39"/>
      <c r="AP370" s="39"/>
      <c r="AQ370" s="39"/>
      <c r="AR370" s="39"/>
      <c r="AS370" s="39"/>
      <c r="AT370" s="39"/>
      <c r="AU370" s="39"/>
      <c r="AV370" s="39"/>
      <c r="AW370" s="39"/>
      <c r="AX370" s="39"/>
      <c r="AY370" s="39"/>
      <c r="AZ370" s="39"/>
      <c r="BA370" s="39"/>
      <c r="BB370" s="39"/>
      <c r="BC370" s="39"/>
      <c r="BD370" s="39"/>
      <c r="BE370" s="39"/>
      <c r="BF370" s="39"/>
      <c r="BG370" s="39"/>
      <c r="BH370" s="39"/>
      <c r="BI370" s="39"/>
      <c r="BJ370" s="39"/>
      <c r="BK370" s="39"/>
      <c r="BL370" s="39"/>
      <c r="BM370" s="39"/>
      <c r="BN370" s="39"/>
      <c r="BO370" s="39"/>
      <c r="BR370" s="39"/>
      <c r="BU370" s="39"/>
      <c r="BX370" s="67"/>
      <c r="BY370" s="67"/>
      <c r="BZ370" s="67"/>
      <c r="CA370" s="67"/>
    </row>
    <row r="371" spans="4:79" s="2" customFormat="1" x14ac:dyDescent="0.25">
      <c r="D371" s="40"/>
      <c r="E371" s="52"/>
      <c r="F371" s="52"/>
      <c r="G371" s="40"/>
      <c r="J371" s="39"/>
      <c r="K371" s="39"/>
      <c r="L371" s="39"/>
      <c r="M371" s="39"/>
      <c r="N371" s="39"/>
      <c r="O371" s="39"/>
      <c r="P371" s="39"/>
      <c r="S371" s="39"/>
      <c r="V371" s="39"/>
      <c r="Y371" s="39"/>
      <c r="AB371" s="39"/>
      <c r="AE371" s="39"/>
      <c r="AH371" s="39"/>
      <c r="AI371" s="39"/>
      <c r="AJ371" s="39"/>
      <c r="AK371" s="39"/>
      <c r="AL371" s="39"/>
      <c r="AM371" s="39"/>
      <c r="AN371" s="39"/>
      <c r="AO371" s="39"/>
      <c r="AP371" s="39"/>
      <c r="AQ371" s="39"/>
      <c r="AR371" s="39"/>
      <c r="AS371" s="39"/>
      <c r="AT371" s="39"/>
      <c r="AU371" s="39"/>
      <c r="AV371" s="39"/>
      <c r="AW371" s="39"/>
      <c r="AX371" s="39"/>
      <c r="AY371" s="39"/>
      <c r="AZ371" s="39"/>
      <c r="BA371" s="39"/>
      <c r="BB371" s="39"/>
      <c r="BC371" s="39"/>
      <c r="BD371" s="39"/>
      <c r="BE371" s="39"/>
      <c r="BF371" s="39"/>
      <c r="BG371" s="39"/>
      <c r="BH371" s="39"/>
      <c r="BI371" s="39"/>
      <c r="BJ371" s="39"/>
      <c r="BK371" s="39"/>
      <c r="BL371" s="39"/>
      <c r="BM371" s="39"/>
      <c r="BN371" s="39"/>
      <c r="BO371" s="39"/>
      <c r="BR371" s="39"/>
      <c r="BU371" s="39"/>
      <c r="BX371" s="67"/>
      <c r="BY371" s="67"/>
      <c r="BZ371" s="67"/>
      <c r="CA371" s="67"/>
    </row>
    <row r="372" spans="4:79" s="2" customFormat="1" x14ac:dyDescent="0.25">
      <c r="D372" s="40"/>
      <c r="E372" s="52"/>
      <c r="F372" s="52"/>
      <c r="G372" s="40"/>
      <c r="J372" s="39"/>
      <c r="K372" s="39"/>
      <c r="L372" s="39"/>
      <c r="M372" s="39"/>
      <c r="N372" s="39"/>
      <c r="O372" s="39"/>
      <c r="P372" s="39"/>
      <c r="S372" s="39"/>
      <c r="V372" s="39"/>
      <c r="Y372" s="39"/>
      <c r="AB372" s="39"/>
      <c r="AE372" s="39"/>
      <c r="AH372" s="39"/>
      <c r="AI372" s="39"/>
      <c r="AJ372" s="39"/>
      <c r="AK372" s="39"/>
      <c r="AL372" s="39"/>
      <c r="AM372" s="39"/>
      <c r="AN372" s="39"/>
      <c r="AO372" s="39"/>
      <c r="AP372" s="39"/>
      <c r="AQ372" s="39"/>
      <c r="AR372" s="39"/>
      <c r="AS372" s="39"/>
      <c r="AT372" s="39"/>
      <c r="AU372" s="39"/>
      <c r="AV372" s="39"/>
      <c r="AW372" s="39"/>
      <c r="AX372" s="39"/>
      <c r="AY372" s="39"/>
      <c r="AZ372" s="39"/>
      <c r="BA372" s="39"/>
      <c r="BB372" s="39"/>
      <c r="BC372" s="39"/>
      <c r="BD372" s="39"/>
      <c r="BE372" s="39"/>
      <c r="BF372" s="39"/>
      <c r="BG372" s="39"/>
      <c r="BH372" s="39"/>
      <c r="BI372" s="39"/>
      <c r="BJ372" s="39"/>
      <c r="BK372" s="39"/>
      <c r="BL372" s="39"/>
      <c r="BM372" s="39"/>
      <c r="BN372" s="39"/>
      <c r="BO372" s="39"/>
      <c r="BR372" s="39"/>
      <c r="BU372" s="39"/>
      <c r="BX372" s="67"/>
      <c r="BY372" s="67"/>
      <c r="BZ372" s="67"/>
      <c r="CA372" s="67"/>
    </row>
    <row r="373" spans="4:79" s="2" customFormat="1" x14ac:dyDescent="0.25">
      <c r="D373" s="40"/>
      <c r="E373" s="52"/>
      <c r="F373" s="52"/>
      <c r="G373" s="40"/>
      <c r="J373" s="39"/>
      <c r="K373" s="39"/>
      <c r="L373" s="39"/>
      <c r="M373" s="39"/>
      <c r="N373" s="39"/>
      <c r="O373" s="39"/>
      <c r="P373" s="39"/>
      <c r="S373" s="39"/>
      <c r="V373" s="39"/>
      <c r="Y373" s="39"/>
      <c r="AB373" s="39"/>
      <c r="AE373" s="39"/>
      <c r="AH373" s="39"/>
      <c r="AI373" s="39"/>
      <c r="AJ373" s="39"/>
      <c r="AK373" s="39"/>
      <c r="AL373" s="39"/>
      <c r="AM373" s="39"/>
      <c r="AN373" s="39"/>
      <c r="AO373" s="39"/>
      <c r="AP373" s="39"/>
      <c r="AQ373" s="39"/>
      <c r="AR373" s="39"/>
      <c r="AS373" s="39"/>
      <c r="AT373" s="39"/>
      <c r="AU373" s="39"/>
      <c r="AV373" s="39"/>
      <c r="AW373" s="39"/>
      <c r="AX373" s="39"/>
      <c r="AY373" s="39"/>
      <c r="AZ373" s="39"/>
      <c r="BA373" s="39"/>
      <c r="BB373" s="39"/>
      <c r="BC373" s="39"/>
      <c r="BD373" s="39"/>
      <c r="BE373" s="39"/>
      <c r="BF373" s="39"/>
      <c r="BG373" s="39"/>
      <c r="BH373" s="39"/>
      <c r="BI373" s="39"/>
      <c r="BJ373" s="39"/>
      <c r="BK373" s="39"/>
      <c r="BL373" s="39"/>
      <c r="BM373" s="39"/>
      <c r="BN373" s="39"/>
      <c r="BO373" s="39"/>
      <c r="BR373" s="39"/>
      <c r="BU373" s="39"/>
      <c r="BX373" s="67"/>
      <c r="BY373" s="67"/>
      <c r="BZ373" s="67"/>
      <c r="CA373" s="67"/>
    </row>
    <row r="374" spans="4:79" s="2" customFormat="1" x14ac:dyDescent="0.25">
      <c r="D374" s="40"/>
      <c r="E374" s="52"/>
      <c r="F374" s="52"/>
      <c r="G374" s="40"/>
      <c r="J374" s="39"/>
      <c r="K374" s="39"/>
      <c r="L374" s="39"/>
      <c r="M374" s="39"/>
      <c r="N374" s="39"/>
      <c r="O374" s="39"/>
      <c r="P374" s="39"/>
      <c r="S374" s="39"/>
      <c r="V374" s="39"/>
      <c r="Y374" s="39"/>
      <c r="AB374" s="39"/>
      <c r="AE374" s="39"/>
      <c r="AH374" s="39"/>
      <c r="AI374" s="39"/>
      <c r="AJ374" s="39"/>
      <c r="AK374" s="39"/>
      <c r="AL374" s="39"/>
      <c r="AM374" s="39"/>
      <c r="AN374" s="39"/>
      <c r="AO374" s="39"/>
      <c r="AP374" s="39"/>
      <c r="AQ374" s="39"/>
      <c r="AR374" s="39"/>
      <c r="AS374" s="39"/>
      <c r="AT374" s="39"/>
      <c r="AU374" s="39"/>
      <c r="AV374" s="39"/>
      <c r="AW374" s="39"/>
      <c r="AX374" s="39"/>
      <c r="AY374" s="39"/>
      <c r="AZ374" s="39"/>
      <c r="BA374" s="39"/>
      <c r="BB374" s="39"/>
      <c r="BC374" s="39"/>
      <c r="BD374" s="39"/>
      <c r="BE374" s="39"/>
      <c r="BF374" s="39"/>
      <c r="BG374" s="39"/>
      <c r="BH374" s="39"/>
      <c r="BI374" s="39"/>
      <c r="BJ374" s="39"/>
      <c r="BK374" s="39"/>
      <c r="BL374" s="39"/>
      <c r="BM374" s="39"/>
      <c r="BN374" s="39"/>
      <c r="BO374" s="39"/>
      <c r="BR374" s="39"/>
      <c r="BU374" s="39"/>
      <c r="BX374" s="67"/>
      <c r="BY374" s="67"/>
      <c r="BZ374" s="67"/>
      <c r="CA374" s="67"/>
    </row>
    <row r="375" spans="4:79" s="2" customFormat="1" x14ac:dyDescent="0.25">
      <c r="D375" s="40"/>
      <c r="E375" s="52"/>
      <c r="F375" s="52"/>
      <c r="G375" s="40"/>
      <c r="J375" s="39"/>
      <c r="K375" s="39"/>
      <c r="L375" s="39"/>
      <c r="M375" s="39"/>
      <c r="N375" s="39"/>
      <c r="O375" s="39"/>
      <c r="P375" s="39"/>
      <c r="S375" s="39"/>
      <c r="V375" s="39"/>
      <c r="Y375" s="39"/>
      <c r="AB375" s="39"/>
      <c r="AE375" s="39"/>
      <c r="AH375" s="39"/>
      <c r="AI375" s="39"/>
      <c r="AJ375" s="39"/>
      <c r="AK375" s="39"/>
      <c r="AL375" s="39"/>
      <c r="AM375" s="39"/>
      <c r="AN375" s="39"/>
      <c r="AO375" s="39"/>
      <c r="AP375" s="39"/>
      <c r="AQ375" s="39"/>
      <c r="AR375" s="39"/>
      <c r="AS375" s="39"/>
      <c r="AT375" s="39"/>
      <c r="AU375" s="39"/>
      <c r="AV375" s="39"/>
      <c r="AW375" s="39"/>
      <c r="AX375" s="39"/>
      <c r="AY375" s="39"/>
      <c r="AZ375" s="39"/>
      <c r="BA375" s="39"/>
      <c r="BB375" s="39"/>
      <c r="BC375" s="39"/>
      <c r="BD375" s="39"/>
      <c r="BE375" s="39"/>
      <c r="BF375" s="39"/>
      <c r="BG375" s="39"/>
      <c r="BH375" s="39"/>
      <c r="BI375" s="39"/>
      <c r="BJ375" s="39"/>
      <c r="BK375" s="39"/>
      <c r="BL375" s="39"/>
      <c r="BM375" s="39"/>
      <c r="BN375" s="39"/>
      <c r="BO375" s="39"/>
      <c r="BR375" s="39"/>
      <c r="BU375" s="39"/>
      <c r="BX375" s="67"/>
      <c r="BY375" s="67"/>
      <c r="BZ375" s="67"/>
      <c r="CA375" s="67"/>
    </row>
    <row r="376" spans="4:79" s="2" customFormat="1" x14ac:dyDescent="0.25">
      <c r="D376" s="40"/>
      <c r="E376" s="52"/>
      <c r="F376" s="52"/>
      <c r="G376" s="40"/>
      <c r="J376" s="39"/>
      <c r="K376" s="39"/>
      <c r="L376" s="39"/>
      <c r="M376" s="39"/>
      <c r="N376" s="39"/>
      <c r="O376" s="39"/>
      <c r="P376" s="39"/>
      <c r="S376" s="39"/>
      <c r="V376" s="39"/>
      <c r="Y376" s="39"/>
      <c r="AB376" s="39"/>
      <c r="AE376" s="39"/>
      <c r="AH376" s="39"/>
      <c r="AI376" s="39"/>
      <c r="AJ376" s="39"/>
      <c r="AK376" s="39"/>
      <c r="AL376" s="39"/>
      <c r="AM376" s="39"/>
      <c r="AN376" s="39"/>
      <c r="AO376" s="39"/>
      <c r="AP376" s="39"/>
      <c r="AQ376" s="39"/>
      <c r="AR376" s="39"/>
      <c r="AS376" s="39"/>
      <c r="AT376" s="39"/>
      <c r="AU376" s="39"/>
      <c r="AV376" s="39"/>
      <c r="AW376" s="39"/>
      <c r="AX376" s="39"/>
      <c r="AY376" s="39"/>
      <c r="AZ376" s="39"/>
      <c r="BA376" s="39"/>
      <c r="BB376" s="39"/>
      <c r="BC376" s="39"/>
      <c r="BD376" s="39"/>
      <c r="BE376" s="39"/>
      <c r="BF376" s="39"/>
      <c r="BG376" s="39"/>
      <c r="BH376" s="39"/>
      <c r="BI376" s="39"/>
      <c r="BJ376" s="39"/>
      <c r="BK376" s="39"/>
      <c r="BL376" s="39"/>
      <c r="BM376" s="39"/>
      <c r="BN376" s="39"/>
      <c r="BO376" s="39"/>
      <c r="BR376" s="39"/>
      <c r="BU376" s="39"/>
      <c r="BX376" s="67"/>
      <c r="BY376" s="67"/>
      <c r="BZ376" s="67"/>
      <c r="CA376" s="67"/>
    </row>
    <row r="377" spans="4:79" s="2" customFormat="1" x14ac:dyDescent="0.25">
      <c r="D377" s="40"/>
      <c r="E377" s="52"/>
      <c r="F377" s="52"/>
      <c r="G377" s="40"/>
      <c r="J377" s="39"/>
      <c r="K377" s="39"/>
      <c r="L377" s="39"/>
      <c r="M377" s="39"/>
      <c r="N377" s="39"/>
      <c r="O377" s="39"/>
      <c r="P377" s="39"/>
      <c r="S377" s="39"/>
      <c r="V377" s="39"/>
      <c r="Y377" s="39"/>
      <c r="AB377" s="39"/>
      <c r="AE377" s="39"/>
      <c r="AH377" s="39"/>
      <c r="AI377" s="39"/>
      <c r="AJ377" s="39"/>
      <c r="AK377" s="39"/>
      <c r="AL377" s="39"/>
      <c r="AM377" s="39"/>
      <c r="AN377" s="39"/>
      <c r="AO377" s="39"/>
      <c r="AP377" s="39"/>
      <c r="AQ377" s="39"/>
      <c r="AR377" s="39"/>
      <c r="AS377" s="39"/>
      <c r="AT377" s="39"/>
      <c r="AU377" s="39"/>
      <c r="AV377" s="39"/>
      <c r="AW377" s="39"/>
      <c r="AX377" s="39"/>
      <c r="AY377" s="39"/>
      <c r="AZ377" s="39"/>
      <c r="BA377" s="39"/>
      <c r="BB377" s="39"/>
      <c r="BC377" s="39"/>
      <c r="BD377" s="39"/>
      <c r="BE377" s="39"/>
      <c r="BF377" s="39"/>
      <c r="BG377" s="39"/>
      <c r="BH377" s="39"/>
      <c r="BI377" s="39"/>
      <c r="BJ377" s="39"/>
      <c r="BK377" s="39"/>
      <c r="BL377" s="39"/>
      <c r="BM377" s="39"/>
      <c r="BN377" s="39"/>
      <c r="BO377" s="39"/>
      <c r="BR377" s="39"/>
      <c r="BU377" s="39"/>
      <c r="BX377" s="67"/>
      <c r="BY377" s="67"/>
      <c r="BZ377" s="67"/>
      <c r="CA377" s="67"/>
    </row>
    <row r="378" spans="4:79" s="2" customFormat="1" x14ac:dyDescent="0.25">
      <c r="D378" s="40"/>
      <c r="E378" s="52"/>
      <c r="F378" s="52"/>
      <c r="G378" s="40"/>
      <c r="J378" s="39"/>
      <c r="K378" s="39"/>
      <c r="L378" s="39"/>
      <c r="M378" s="39"/>
      <c r="N378" s="39"/>
      <c r="O378" s="39"/>
      <c r="P378" s="39"/>
      <c r="S378" s="39"/>
      <c r="V378" s="39"/>
      <c r="Y378" s="39"/>
      <c r="AB378" s="39"/>
      <c r="AE378" s="39"/>
      <c r="AH378" s="39"/>
      <c r="AI378" s="39"/>
      <c r="AJ378" s="39"/>
      <c r="AK378" s="39"/>
      <c r="AL378" s="39"/>
      <c r="AM378" s="39"/>
      <c r="AN378" s="39"/>
      <c r="AO378" s="39"/>
      <c r="AP378" s="39"/>
      <c r="AQ378" s="39"/>
      <c r="AR378" s="39"/>
      <c r="AS378" s="39"/>
      <c r="AT378" s="39"/>
      <c r="AU378" s="39"/>
      <c r="AV378" s="39"/>
      <c r="AW378" s="39"/>
      <c r="AX378" s="39"/>
      <c r="AY378" s="39"/>
      <c r="AZ378" s="39"/>
      <c r="BA378" s="39"/>
      <c r="BB378" s="39"/>
      <c r="BC378" s="39"/>
      <c r="BD378" s="39"/>
      <c r="BE378" s="39"/>
      <c r="BF378" s="39"/>
      <c r="BG378" s="39"/>
      <c r="BH378" s="39"/>
      <c r="BI378" s="39"/>
      <c r="BJ378" s="39"/>
      <c r="BK378" s="39"/>
      <c r="BL378" s="39"/>
      <c r="BM378" s="39"/>
      <c r="BN378" s="39"/>
      <c r="BO378" s="39"/>
      <c r="BR378" s="39"/>
      <c r="BU378" s="39"/>
      <c r="BX378" s="67"/>
      <c r="BY378" s="67"/>
      <c r="BZ378" s="67"/>
      <c r="CA378" s="67"/>
    </row>
  </sheetData>
  <mergeCells count="62">
    <mergeCell ref="D73:D77"/>
    <mergeCell ref="E73:E77"/>
    <mergeCell ref="F73:F77"/>
    <mergeCell ref="D68:D70"/>
    <mergeCell ref="E68:E70"/>
    <mergeCell ref="F68:F70"/>
    <mergeCell ref="D71:D72"/>
    <mergeCell ref="E71:E72"/>
    <mergeCell ref="F71:F72"/>
    <mergeCell ref="F65:F67"/>
    <mergeCell ref="D51:D55"/>
    <mergeCell ref="E51:E55"/>
    <mergeCell ref="F51:F55"/>
    <mergeCell ref="D56:D58"/>
    <mergeCell ref="E56:E58"/>
    <mergeCell ref="F56:F58"/>
    <mergeCell ref="D61:D63"/>
    <mergeCell ref="E61:E63"/>
    <mergeCell ref="F61:F63"/>
    <mergeCell ref="D65:D67"/>
    <mergeCell ref="E65:E67"/>
    <mergeCell ref="D33:D43"/>
    <mergeCell ref="E33:E43"/>
    <mergeCell ref="F33:F43"/>
    <mergeCell ref="D44:D50"/>
    <mergeCell ref="E44:E50"/>
    <mergeCell ref="F44:F50"/>
    <mergeCell ref="D22:D32"/>
    <mergeCell ref="E22:E32"/>
    <mergeCell ref="F22:F32"/>
    <mergeCell ref="BG13:BI13"/>
    <mergeCell ref="BJ13:BL13"/>
    <mergeCell ref="AX13:AZ13"/>
    <mergeCell ref="BA13:BC13"/>
    <mergeCell ref="W13:Y13"/>
    <mergeCell ref="Z13:AB13"/>
    <mergeCell ref="AU13:AW13"/>
    <mergeCell ref="K13:M13"/>
    <mergeCell ref="N13:P13"/>
    <mergeCell ref="Q13:S13"/>
    <mergeCell ref="T13:V13"/>
    <mergeCell ref="BD13:BF13"/>
    <mergeCell ref="D17:D21"/>
    <mergeCell ref="E17:E21"/>
    <mergeCell ref="F17:F21"/>
    <mergeCell ref="BM13:BO13"/>
    <mergeCell ref="BP13:BR13"/>
    <mergeCell ref="AF13:AH13"/>
    <mergeCell ref="AI13:AK13"/>
    <mergeCell ref="AL13:AN13"/>
    <mergeCell ref="AO13:AQ13"/>
    <mergeCell ref="AR13:AT13"/>
    <mergeCell ref="AC13:AE13"/>
    <mergeCell ref="F13:F15"/>
    <mergeCell ref="G13:G15"/>
    <mergeCell ref="H13:J13"/>
    <mergeCell ref="D13:D15"/>
    <mergeCell ref="E13:E15"/>
    <mergeCell ref="D7:BC7"/>
    <mergeCell ref="D8:BC8"/>
    <mergeCell ref="BY13:BY16"/>
    <mergeCell ref="BS13:BU13"/>
  </mergeCells>
  <pageMargins left="0.78740157480314965" right="0" top="0.74803149606299213" bottom="0.74803149606299213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Филиал ЗАО ЮЭК г.Лермонтов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Урбановская Анастасия Александровна</cp:lastModifiedBy>
  <cp:lastPrinted>2020-03-18T05:18:03Z</cp:lastPrinted>
  <dcterms:created xsi:type="dcterms:W3CDTF">2016-04-26T07:37:32Z</dcterms:created>
  <dcterms:modified xsi:type="dcterms:W3CDTF">2020-09-02T07:36:30Z</dcterms:modified>
</cp:coreProperties>
</file>